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ana.lima\Desktop\"/>
    </mc:Choice>
  </mc:AlternateContent>
  <bookViews>
    <workbookView xWindow="0" yWindow="0" windowWidth="20490" windowHeight="7620" activeTab="5"/>
  </bookViews>
  <sheets>
    <sheet name="2014" sheetId="1" r:id="rId1"/>
    <sheet name="2015" sheetId="2" r:id="rId2"/>
    <sheet name="2016" sheetId="3" r:id="rId3"/>
    <sheet name="2017" sheetId="4" r:id="rId4"/>
    <sheet name="2018" sheetId="5" r:id="rId5"/>
    <sheet name="2019" sheetId="6" r:id="rId6"/>
    <sheet name="Planilha1" sheetId="7" state="hidden" r:id="rId7"/>
  </sheets>
  <definedNames>
    <definedName name="_xlnm._FilterDatabase" localSheetId="3" hidden="1">'2017'!$A$1:$O$51</definedName>
    <definedName name="_xlnm._FilterDatabase" localSheetId="4" hidden="1">'2018'!$A$9:$O$59</definedName>
    <definedName name="_xlnm._FilterDatabase" localSheetId="5" hidden="1">'2019'!$B$7:$O$30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9" i="6" l="1"/>
  <c r="P28" i="6"/>
  <c r="P27" i="6"/>
  <c r="P21" i="6"/>
  <c r="P14" i="6"/>
  <c r="P9" i="7" l="1"/>
  <c r="P8" i="7"/>
  <c r="P18" i="6"/>
  <c r="P16" i="6"/>
  <c r="P52" i="5" l="1"/>
  <c r="P30" i="5" l="1"/>
  <c r="P11" i="5" l="1"/>
  <c r="P12" i="5"/>
  <c r="P13" i="5"/>
  <c r="P14" i="5"/>
  <c r="P15" i="5"/>
  <c r="P10" i="5"/>
  <c r="P46" i="5"/>
</calcChain>
</file>

<file path=xl/sharedStrings.xml><?xml version="1.0" encoding="utf-8"?>
<sst xmlns="http://schemas.openxmlformats.org/spreadsheetml/2006/main" count="1734" uniqueCount="427">
  <si>
    <t xml:space="preserve">Objetivo Estratégico </t>
  </si>
  <si>
    <t>Indicadores associados</t>
  </si>
  <si>
    <t>Fórmula</t>
  </si>
  <si>
    <t>Período</t>
  </si>
  <si>
    <t>U.O</t>
  </si>
  <si>
    <t>Anual</t>
  </si>
  <si>
    <t>Meta T1</t>
  </si>
  <si>
    <t>Meta T2</t>
  </si>
  <si>
    <t>Meta T3</t>
  </si>
  <si>
    <t>Meta T4</t>
  </si>
  <si>
    <t>Realizado T1</t>
  </si>
  <si>
    <t>Realizado T2</t>
  </si>
  <si>
    <t>Realizado T3</t>
  </si>
  <si>
    <t>Realizado T4</t>
  </si>
  <si>
    <t>Cometário da área</t>
  </si>
  <si>
    <t>Cometários SUREG</t>
  </si>
  <si>
    <t>Promover a Melhoria Contínua da Operação e Serviços de Transportes (2)</t>
  </si>
  <si>
    <t>Índice de segurança operacional ferroviária (10)</t>
  </si>
  <si>
    <t>(número ocorrências / milhão trem.km) X 10³</t>
  </si>
  <si>
    <t>Trimestral</t>
  </si>
  <si>
    <t>SUFER</t>
  </si>
  <si>
    <t>-</t>
  </si>
  <si>
    <t>12,35% (até agosto)</t>
  </si>
  <si>
    <t>.</t>
  </si>
  <si>
    <t>Nível de desempenho da Gestão dos Serviços de Transportes de Passageiros (A)</t>
  </si>
  <si>
    <t>IDG = 1-(P1*RR/VR+P2*CPAat/CPA+P3*REGat/REG+P4*RF/VA)</t>
  </si>
  <si>
    <t>SUPAS</t>
  </si>
  <si>
    <t>Promover a eficiência Logística (3)</t>
  </si>
  <si>
    <t>Número de registros de Operador de Transporte Multimodal - OTM (B)</t>
  </si>
  <si>
    <t>Número absoluto acumulado de registros</t>
  </si>
  <si>
    <t>SUROC</t>
  </si>
  <si>
    <t>Otimizar a participação privada (4)</t>
  </si>
  <si>
    <t xml:space="preserve">Volume do investimento privado realizado - ferrovias ( C) </t>
  </si>
  <si>
    <t>Investimento privado no período X / Investimento privado no período X - 1</t>
  </si>
  <si>
    <t>Movimentação de cargas por ferrovias (18)</t>
  </si>
  <si>
    <t>Valor movimentado de cargas pelas Concessões de Transporte Ferroviário de Cargas</t>
  </si>
  <si>
    <t>Volume do investimento privado realizado - rodovias (D)</t>
  </si>
  <si>
    <t xml:space="preserve">Investimento privado no período </t>
  </si>
  <si>
    <t>SUINF</t>
  </si>
  <si>
    <t>Mitigar assimetria das informações (9)</t>
  </si>
  <si>
    <t>Grau de implementação do CNSOIg (E)</t>
  </si>
  <si>
    <t>Percentual de infromações sistematizados no projeto CNSOIg</t>
  </si>
  <si>
    <t>SUEXE</t>
  </si>
  <si>
    <t>Indicador afeto à visão da ANTT</t>
  </si>
  <si>
    <t>Percentual de satisfação de usuários e concessionários (F)</t>
  </si>
  <si>
    <t>Média simples de todos os índices de Satisfação Global dos Serviços - ISG apurados em Pesquisa de Satisfação dos usuários</t>
  </si>
  <si>
    <t>SUREG</t>
  </si>
  <si>
    <t>anual</t>
  </si>
  <si>
    <t>Garantir atualidade tecnológica (10)</t>
  </si>
  <si>
    <t>Índice de acompanhamento da aplicação de Recursos de Desenvolvimento Tecnológico - RDT (G)</t>
  </si>
  <si>
    <t>30% x Nº de workshop de RDT realizado no ano + 70% x(Nº de Relatórios de fiscalização in loco de RDT no ano)/(Nº de concessionárias com projeto de RDT aprovado até maio do ano e com atividades sendo iniciadas até novembro do ano)</t>
  </si>
  <si>
    <t>Garantir ambiente organizacional propício (16)</t>
  </si>
  <si>
    <t>Percentual de Implantação das açoes QVT (H)</t>
  </si>
  <si>
    <t>(nº ações concluidas no período / total de ações prevista no período) X100</t>
  </si>
  <si>
    <t>Semestral</t>
  </si>
  <si>
    <t>SUDEG</t>
  </si>
  <si>
    <t>Desenvolver e Implantar a Gestão por Competências (15)</t>
  </si>
  <si>
    <t>Percentual de Implantação da Gestão por Competências (I)</t>
  </si>
  <si>
    <t>[Realizado (d) / Previsdão do Projeto (d)] X 100;          Realizado: Nº de dias (d) realizados no projeto até ó momento; Previsão do Projeto: duração estimada para o projeto em dias (d).</t>
  </si>
  <si>
    <t>Taxa de capacitação de servidores (47)</t>
  </si>
  <si>
    <t>(nº de servidores que alcançaram a meta anual de horas de capacitação/nº total de servidores( x 1000</t>
  </si>
  <si>
    <t>Consolidar a gestão por resultados (12)</t>
  </si>
  <si>
    <t>Percentual de conclusão de ações estratégicas das Iniciativas Estratégicas (J)</t>
  </si>
  <si>
    <t>Aprimorar a disponibilidade, qualidade e integração das informações (13)</t>
  </si>
  <si>
    <t>Percentual de implantação do Plano Diretor de Tecnologia da Informação - PDTI (L)</t>
  </si>
  <si>
    <t>Rever meta</t>
  </si>
  <si>
    <t>Sureg sugere exclusão</t>
  </si>
  <si>
    <t>* Serão desconsideradas do cálculo acima as fiscalizações in loco não realizadas em razão de fatores que influenciem significativamente sua consecução, desde que a GEROR não tenha dado causa a tais fatores.</t>
  </si>
  <si>
    <t>Não foi emitida meta para 2016 devido ao Plano de Ação do Programa de QVT da Instituição instituir atividades apenas até o ano de 2015</t>
  </si>
  <si>
    <t>Trata-se de um indicador de acompanhamento das ações do projeto e, portanto, o objetivo é garantir que o projeto se desenvolva conforme cronograma estabelecido e, por isso, a meta desejada é 100% das ações realizadas em um determinado ano. Assim, trata-se de um indicador de mesuração contínua, mas a periodicidade de apresentação desse acompanhamento depende muito do prazo definido para cada ação do projeto. Com isso, preliminarmente pode-se sugerir mensuração semestral, mas essa periodicidade pode ser alterada após elaboração do projeto. Ademais, por óbvio, esse indicador é mensurável com o início da execução do projeto em comento.</t>
  </si>
  <si>
    <t>Meta anual; Mensuração Semestral</t>
  </si>
  <si>
    <t>Objetivo Estratégico</t>
  </si>
  <si>
    <t>Assegurar adequada atuação do mercado regulado (1)</t>
  </si>
  <si>
    <t>1 - Indice de satisfação dos usuários de rodovias concedidas</t>
  </si>
  <si>
    <t>Média ponderada dos resultados de satisfação de cada rodovia pesquisada</t>
  </si>
  <si>
    <t>Os 6 (seis) indicadores relacionados aos índices de satisfação dos usuários têm aferição bienal, cujos cálculos dependem da realização de Pesquisa de Satisfação. O último resultado é de 2014 e uma nova pesquisa está em andamento (fase de coleta de dados de campo), com produção dos resultados prevista para 2018.</t>
  </si>
  <si>
    <t xml:space="preserve">Não faz parte da cesta de indicadores aferidos em 2017. Foi definido pela ANTT que o indicador será aferido a cada dois anos. </t>
  </si>
  <si>
    <t>2 - Indice de satisfação dos usuários de transporte rodoviário de passageiros (regular de longa distância)</t>
  </si>
  <si>
    <t>Não faz parte da cesta de indicadores aferidos em 2017. Foi definido pela ANTT que o indicador será aferido a cada dois anos.</t>
  </si>
  <si>
    <t>3 - Indice de satisfação dos usuários de transporte rodoviário de passageiros (regular semiurbano)</t>
  </si>
  <si>
    <t>4 - Indice de satisfação dos usuários de transporte rodoviário de passageiros (fretamento)</t>
  </si>
  <si>
    <t>Média ponderada dos resultados de satisfação</t>
  </si>
  <si>
    <t xml:space="preserve">5 - Indice de satisfação dos usuários de transporte ferroviário de passageiros </t>
  </si>
  <si>
    <t>6 - Indice de satisfação dos usuários do transporte ferroviário de cargas</t>
  </si>
  <si>
    <t>57,3% (crescimento de 5% a.a.)</t>
  </si>
  <si>
    <t>Não aferido. Segundo a área responsável, a Pesquisa de Satisfação do Usuário, que subsidia o cálculo do indicador, não foi realizada no ano de 2016.</t>
  </si>
  <si>
    <t>*(O resultado do indicador é satisfatório). O indicador é Bianual, no entanto,  segundo a área responsável, a Pesquisa de Satisfação do Usuário, que subsidia o cálculo do indicador, não foi realizada no ano de 2016.</t>
  </si>
  <si>
    <t>7 - Percentual de documentos, com implicação concorrencial, avaliados pela GEDUC</t>
  </si>
  <si>
    <t>Quantidade de documentos avaliados/quantidade de documentos passíveis de avaliação</t>
  </si>
  <si>
    <t>Não aferido. Segundo a área responsável, estão em fase de definição os procedimentos para identificação e monitoramento dos projetos e documentos da ANTT passíveis de análises de aspecto concorrencial. Os resultados serão apresentados apenas no próximo ciclo avaliativo.</t>
  </si>
  <si>
    <t>Não informado</t>
  </si>
  <si>
    <t>A Suinf, área responsável pelo indicador,  não informou o resultado. Como boa parte dos indicadores da Suinf necessitam ser reavaliados ou ajustados, a Sureg sugere que a cesta de indicadores da área seja verificada em conjunto, de modo a formar métricas coerentes entre si, com os objetivos da área e com os objetivos estratégicos da ANTT. A Sureg pretende concluir tal revisão no 1º trimestre de 2018.</t>
  </si>
  <si>
    <t>8 - Índice de cumprimento de cronogramas de obras</t>
  </si>
  <si>
    <t>(nº de obras realizadas conforme cronograma/nº de obras incluídas) x 100</t>
  </si>
  <si>
    <t>9 - Índice de cumprimento de parâmetro de desempenho</t>
  </si>
  <si>
    <t>(nº de segmentos homogêneos da rodovia que atendem aos respectivos parâmetros de desempenho/nº de segmentos homogêneos da rodovia) x 100</t>
  </si>
  <si>
    <t>Promover a melhoria contínua da operação e serviços de transportes (2)</t>
  </si>
  <si>
    <t>10 - Índice de segurança operacional ferroviária</t>
  </si>
  <si>
    <t>(nº de ocorrências/milhão trem.km) x 10²</t>
  </si>
  <si>
    <t>É possível observar valores com diferença superior a 10% em relação à meta estabelecida para a cada trimestre, em alguns períodos. Isso porque o comportamento dos valores observados, quando avaliados trimestralmente, apresenta oscilações consideráveis e é de difícil previsibilidade segundo o modelo adotado, que encontra melhor ajuste em horizonte anual. Para o primeiro trimestre de 2017 o valor realizado foi 18,35% inferior à meta estabelecida. A variação pode ter ocorrido tanto pela forma utilizada para o estabelecimento das metas trimestrais, quanto por variação natural do indicador. O resultado foi positivo em relação à meta estabelecida.</t>
  </si>
  <si>
    <t>As metas do indicador foram revisadas e alteradas a partir do 2º trimestre de 2017. Passaram a ser mais desafiadoras. Verifica-se boa aderência dos resultados às metas estipuladas.</t>
  </si>
  <si>
    <t>11 - Índice de atendimento médico e mecânico</t>
  </si>
  <si>
    <t>(Nº de Ocorrências Atendidas nos prazos/ Nº Total de Ocorrências) X 100</t>
  </si>
  <si>
    <t>84,73 % Também devido à rotina operacional da gerência responsável não pôde ser apurado trimestralmente, indicando a necessária alteração da sua periodicidade de trimestral para anual.</t>
  </si>
  <si>
    <t>A Suinf,  área responsável pelo indicador, não informou os resultados do 2º, 3º e 4º trimestres. Como boa parte dos indicadores da Suinf necessitam ser reavaliados ou ajustados, a Sureg sugere que a cesta de indicadores da área seja verificada em conjunto, de modo a formar métricas coerentes entre si, com os objetivos da área e com os objetivos estratégicos da ANTT. A Sureg pretende concluir tal revisão no 1º trimestre de 2018.</t>
  </si>
  <si>
    <t>12 - Índice de acidentes em rodovias concedidas</t>
  </si>
  <si>
    <t xml:space="preserve">[(Nº Total de Acidentes no Período Atual/ Nº Total de Acidentes no Período Anterior) -1] X 100 </t>
  </si>
  <si>
    <t>Houve redução de 8,1%, em relação ao 4º trimestre do ano de 2016. A meta estabelecida é de redução de 10% em relação ao período anterior. Neste caso, vale frisar que o período anterior, conforme ressaltado na comunicação do indicador, teve aumento substancial relacionado ao efeito sazonal de feriados e festas de final de ano.</t>
  </si>
  <si>
    <t>Promover a eficiência logística (3)</t>
  </si>
  <si>
    <t>13 - Indicador de uso de direito de passagem/ tráfego mútuo</t>
  </si>
  <si>
    <t>100 * (Produção de Transporte, em Tonelada Quilômetro Útil - TKU, em Regime de Direito de Passagem e Tráfego Mútuo) / (Produção de Transporte Total, em TKU)</t>
  </si>
  <si>
    <t>Importante destacar que o indicador apresenta oscilações consideráveis quando avaliado trimestralmente, e é de difícil previsibilidade segundo o modelo de avaliação adotado. Em todo caso, cabe salientar que quanto maior o seu valor, melhor o desempenho das concessionárias. Tal variação ocorre por oscilação natural dos volumes de cargas transportados, em função da sazonalidade das mercadorias. Cita-se, como exemplo, que o volume de milho transportado em direito de passagem ou tráfego mútuo apresentou aumento de cerca de 7 milhões de toneladas úteis entre o 2º e o 3º trimestre de 2017.</t>
  </si>
  <si>
    <t>14 - índice de execução de obras do PIL/ NICE (excluído)</t>
  </si>
  <si>
    <t>Nº de obras realizadas conforme cronograma /Nº de obras incluídas) x 100</t>
  </si>
  <si>
    <t>Não aferido. Segundo a área responsável, como era de um indicador vinculado a um programa de Governo bastante particular, cuja governança não era de competência da ANTT. Com as alterações na Chefia do Poder Executivo, e os diversos questionamentos de órgãos de controle, os quais ensejaram diversas medidas acautelatórias impedindo a inclusão de novas obras nos contratos de concessão existentes, não foi possível obter resultados, sendo o indicador igual a zero.</t>
  </si>
  <si>
    <t>15 - Índice de projetos do planejamento anual analisados</t>
  </si>
  <si>
    <t>(Nº de projetos analisados /Nº de projetos previstos no Planejamento Anual) x 100</t>
  </si>
  <si>
    <t>Conforme informado em oportunidade anterior, a apuração de tais dados costuma ser anual devido à própria rotina da área responsável. Por isso já foi sugerida a alteração na periodicidade de apuração deste indicador.</t>
  </si>
  <si>
    <t>16 - Índice de projetos do planejamento anual entregues</t>
  </si>
  <si>
    <t xml:space="preserve">Anual </t>
  </si>
  <si>
    <t>17 - Aderência do investimento privado</t>
  </si>
  <si>
    <t>Volume de investimentos executados / Volume de investimentos planejados</t>
  </si>
  <si>
    <t>O planejamento de investimentos, em conformidade com o previsto no Plano Trienal de Investimentos, é realizado para períodos anuais. Dessa forma, os valores planejados para o ano de 2017 para o setor foram considerados por trimestre (por regra de três simples), o que implica em uma imprecisão na avaliação.</t>
  </si>
  <si>
    <t>As metas do indicador foram revisadas e alteradas a partir do 2º trimestre, tornando-se menores. Considerando especialmente o histórico de resultados aquém da meta resgistrados em 2016, entende-se que deve ser dispensada atenção especial ao acompanhamento do indicador, executando, quando possível, ações para a melhoria contínua dos resultados. A ANTT optou por manter a periodicidade de aferição do indicador como trimestral no ano de 2018, de modo a favorecer a tempestividade das ações voltadas às eventuais necessidades de correção. As metas sugeridas pela Sufer para o ano de 2018 são mais altas que as do ano de 2017.</t>
  </si>
  <si>
    <t>18 - Movimentação de cargas por ferrovias</t>
  </si>
  <si>
    <t>Valor movimentado de cargas pelas Concessões de Transporte Ferroviário de Cargas, em milhões de TKU</t>
  </si>
  <si>
    <t>Na movimentação de cargas por ferrovia, mensurada em toneladas úteis - TU, quanto maior o valor do indicador, melhor a sinalização. O desempenho superior ao previsto se deu porque as metas para esse indicador foram estabelecidas de forma conservadora, tendo em vista a sinalização de dificuldades econômicas para o ano de 2017, o que poderia impactar no (sic) transporte ferroviário.</t>
  </si>
  <si>
    <t>As metas do indicador foram revisadas e alteradas a partir do 2º trimestre, tornando-se mais desafiadoras. Verifica-se boa aderência dos resultados às metas.</t>
  </si>
  <si>
    <t>Aperfeiçoar o processo de outorga (5)</t>
  </si>
  <si>
    <t>19 - Indicador de análise de processos de transporte de passageiros autorizado</t>
  </si>
  <si>
    <t>? ( Nº de dias entre o protocolo do processo e a sua conclusão para todo processo com data de conclusão no período ) / Nº de processos com data de conclusão no período</t>
  </si>
  <si>
    <t>Alguns processos de transporte de passageiros ficaram aguardando a publicação da Resolução nº 5.285, de 9 de fevereiro de 2017, que dispõe sobre o Esquema Operacional de Serviço e as regras de modificação da prestação do serviço regular de transporte rodoviário interestadual e internacional de passageiros sob regime de autorização. No último mês do trimestre, após a publicação da Resolução nº 5.285, a Supas deu andamento a finalização dos processos. Além da quantidade de processos represados, houve também um grande volume de processos para serem analisados nesse último mês de março, que impactou no indicador desse trimestre e possivelmente também irá interferir no cálculo do indicador do próximo trimestre.</t>
  </si>
  <si>
    <t>As metas do indicador foram revisadas e alteradas a partir do 2º trimestre.  Denota-se maior aderência dos resultados às metas após a alteração. As novas metas significam ampliação do limite de dias  ideal para a realização da análise de processos. A Sureg entende ser adequado verificar oportunidades de melhorias no processo de análise, tendo em vista a redução dos prazos, de modo a melhorar os resultados e prevenir futuras solicitações de ampliação do tempo limite para a realização das análises.</t>
  </si>
  <si>
    <t>20 - Indicador de habilitação de empresas de transporte rodoviário de passageiros</t>
  </si>
  <si>
    <t>O Indicador de Habilitação de Empresas de Transporte Rodoviário de Passageiros (IHE) depende de apuração dos dados do SISHAB para o seu cálculo, fato que não foi possível neste momento.</t>
  </si>
  <si>
    <t xml:space="preserve">Nos dois primeiros trimestres de 2017 os resultados superaram amplamente as metas. Infere-se que a área responsável apresentará os resultados do 3º e 4º trimestre de 2017 oportunamente. A Sureg entende que os próximos resultados do indicador devem ser acompanhados com cautela. Caso o desempenho continue superior à meta, deve-se verificar a possibilidade de tornar as metas mais desafiadoras. </t>
  </si>
  <si>
    <t>Aperfeiçoar o marco regulatório (7)</t>
  </si>
  <si>
    <t>21 - Índice de cumprimento da Agenda Regulatória</t>
  </si>
  <si>
    <t>%{? [(nº atividades concluídas no período-((nº de alterações no cronograma/10)* nº atividades concluídas no período))/nº de atividades previstas para serem concluídas no período]/nº de projetos avaliados}X 100</t>
  </si>
  <si>
    <t>O desempenho da Agenda como um todo melhorou significativamente, com exceção do Eixo Temático 2 - Exploração da Infraestrutura Rodoviária Federal, para o qual estamos dando uma atenção especial. Ressalte-se que foram alterados 11 cronogramas, metade das alterações realizadas no trimestre anterior, mas ainda um número elevado diante do total de 49 projetos. Deve-se destacar que possuem um atraso relevante (mais de 50%) 9 projetos, e sugere-se que seja avaliada a real prioridade dos mesmos na oportunidade da Revisão Ordinária da Agenda Regulatória 2017/2018. Apesar de não apresentarem um atraso relevante, observou-se que 3 projetos não tiveram nenhum andamento nos últimos três meses e merecem uma atenção especial no próximo período.</t>
  </si>
  <si>
    <t>Será dada continuidade à avaliação mais rigorosa para alteração de cronograma nos Documentos de Solicitação de Mudança. Além disso, ações voltadas à otimização da priorização dos temas a serem inseridos na Agenda Regulatória estão inseridas no âmbito do subprojeto Implementação de Melhorias nos Processos da Agenda Regulatória, inserido na iniciativa estratégica Desenvolvimento da Governança Regulatória na ANTT. O indicador terá metas mais altas nos anos de 2018 e 2019</t>
  </si>
  <si>
    <t>22 - Realização de Análise de Impacto Regulatório - AIR 1 no âmbito da Agenda regulatória</t>
  </si>
  <si>
    <t>Fórmula de cálculo: (Nº de AIR - 1ª Etapa assinadas nos projetos finalizados da AR) / (Número de projetos finalizados na AR)</t>
  </si>
  <si>
    <t xml:space="preserve"> "Como a Deliberação nº 85, de 23 de março de 2016, obriga a realização da AIR - Nível 1 para temas regulatórios, houve um aumento no percentual da elaboração do documento, sendo que a tendência do indicador é se aproximar do 100%, em projetos iniciados a partir de março de 2016. Além disso, esse indicador é altamente afetado pelo baixo número de projeto da Agenda finalizados no período. Considerando que houve 2 projetos finalizados (denominador da fórmula), os valores do indicador seriam necessariamente 0%; 50% ou 100%, portanto era impossível um valor próximo à meta (30%). Considerando tais razões, a Gemeq solicita a alteração da meta para 100% e sugere a alteração da periodicidade para anual."</t>
  </si>
  <si>
    <t>As metas do indicador foram revisadas e alteradas a partir do 2º semestre de 2017. Passaram a ser mais desafiadoras. Verifica-se boa aderência dos resultados às metas estipuladas.</t>
  </si>
  <si>
    <t>Aperfeiçoar a fiscalização para a efetividade da regulação (8)</t>
  </si>
  <si>
    <t>23 - Quantidade de dias de inspeção em ferrovias</t>
  </si>
  <si>
    <t>[Nº de dias de inspeções realizadas no trimestre / Nº de dias de inspeções equacionados as COFERs no ano] X 100</t>
  </si>
  <si>
    <t>Cabe destacar, ainda, como justificativa para o indicador de Quantidade de dias de inspeção eem ferrovias", que o desempenho correspondente aos 119,2%, relativo à média do exercício, assim como o desempenho de 174,8%, relativo ao desempenho apresentado no último trimestre, sobrevieram em virtude da necessidade de remanejar o cronograma de inspeções inicialmente proposto, adicionando inspeções eventuais, bem como readequando algumas inspeções programadas conforme a necessidade se apresentava."</t>
  </si>
  <si>
    <t>A série histórica do indicador contém resultados satisfatórios.</t>
  </si>
  <si>
    <t>24 - Índice de acompanhamento do Plano Anual de Fiscalização - ferrovias</t>
  </si>
  <si>
    <t>[Nº de inspeções programadas realizadas / Nº de inspeções programadas no Plano Anual de Fiscalização] X 100</t>
  </si>
  <si>
    <t xml:space="preserve">98,6% - Quanto a este indicador, é preciso lembrar que sua apuração deve ser anual. Isto porque as coordenações, ao longo do ano, precisam alterar a programação das inspeções pelos mais diversos motivos, desde afastamentos de servidores, até o remanejamento do cronograma para atendimento a demandas de órgãos de controle e Ministério Público. Assim, inspeções inicialmente planejadas </t>
  </si>
  <si>
    <t>25 - Indicador de implantação da fiscalização eletrônica</t>
  </si>
  <si>
    <t xml:space="preserve">Nº de pontos de fiscalização eletrônica implantados e operando. (O ponto é considerado implantado e operando quando inicia-se o registro de passagem dos veículos). </t>
  </si>
  <si>
    <t>SUFIS</t>
  </si>
  <si>
    <t>A instalação dos pontos de fiscalização depende de determinação da localização geral dos mesmos de acordo com informações de inteligência referentes ao fluxo do local e ao impacto econômico, as coordenadas finas então são levantadas dependendo da disponibilidade de sinal de internet, energia e condições de segurança assim como condições de realização de obras civis no local juntamente com o órgão responsável pela rodovia. Com essa definição são elaboradas as plantas baixas para início do processo de autorização com o órgão responsável que pode ser o DNIT ou a ANTT quando a rodovia é conceido. Em se tratando do DNIT os projetos são submetidos, analisados e caso venham a ser autorizados ocorre a publicação do edital. Na ANTT o projeto passa por algumas etapas quando não há nada a ser ajustado as instalações ocorrem no tempo planejado. Porém, devido ao número de etapas a serem consideradas podem ocorrer atrasos para a realização de ajustes."</t>
  </si>
  <si>
    <t xml:space="preserve">Este indicador, originariamente cadastrado como de periodicidade anual, passou a ser aferido trimestralmente, diante do contido no Memorando DEB nº 057/2017/DEB/ANTT, de 01 de novembro de 2017. A Sureg entende que devem ser verificadas as ações  possíveis objetivando a redução do prazo para a instalação dos pontos de fiscalização eletrônica.  </t>
  </si>
  <si>
    <t>26 - Índice de acompanhamento do Plano Anual de Fiscalização - rodovias</t>
  </si>
  <si>
    <t xml:space="preserve">(Nº inspeções realizadas/Nº inspeções programadas no Plano Anual de fiscalização Rodoviária) x 100 </t>
  </si>
  <si>
    <t>27 - Índice de execução da fiscalização de excesso de peso</t>
  </si>
  <si>
    <t xml:space="preserve">Nº de procedimentos de fiscalização de excesso de peso em balanças seletivas + nº de procedimentos de fiscalização por verificação de peso em nota fiscal. </t>
  </si>
  <si>
    <t>Ademais, as metas de fiscalização foram dimensionadas de forma conservadora, em virtude do momento de restrição orçamentária vivenciado no Governo Federal e com base no cenário econômico instável pelo qual o país está passando. Para o cumprimento do Plano Anual de Fiscalização 2018 (sic) as metas foram readequadas de modo a minimizar a discreoância entre a execução realizada e a meta definida.</t>
  </si>
  <si>
    <t>As metas, conforme a Sufis, são as estabelecidas no Plano Anual de Fiscalização 2017. A Sureg entende que os resultados do indicador devem ser acompanhados nos próximos trimestres. Entendemos que a possível continuidade do desempenho superior à meta deve ser considerada sobretudo quando da elaboração das metas para os anos de 2018 e 2019. Para a gestão, quanto mais desafiadoras estas forem, melhor.</t>
  </si>
  <si>
    <t>28 - Índicador de execução da fiscalização do transporte rodoviário interestadual e internacional de passageiros (TRIIP)</t>
  </si>
  <si>
    <t>Nº de procedimentos de fiscalização do TRIIP</t>
  </si>
  <si>
    <t>97.408 procedimentos</t>
  </si>
  <si>
    <t>117.914 procedimentos</t>
  </si>
  <si>
    <t>115.026 procedimentos</t>
  </si>
  <si>
    <t>110.274 procedimentos</t>
  </si>
  <si>
    <t>108.324 procedimentos</t>
  </si>
  <si>
    <t>Como decorrência das restrições orçamentárias impostas foram priorizadas as fiscalizações de passageiros nos terminais onde a ANTT tem fiscais lotados e as fiscalizações de carga em pontos que não requerem o pagamento de diárias, o que têm (sic) ocasionado execução das fiscalizações acima da meta</t>
  </si>
  <si>
    <t>29 - Indicador de execução do transporte rodoviário de cargas (TRC)</t>
  </si>
  <si>
    <t xml:space="preserve">Nº de procedimentos de fiscalização do transporte rodoviário de cargas - TRC (RNTRC + VP + PEF + TRPP). </t>
  </si>
  <si>
    <t>25.016 procedi-mentos</t>
  </si>
  <si>
    <t>34.458 procedi-mentos</t>
  </si>
  <si>
    <t>44.107 procedi-mentos</t>
  </si>
  <si>
    <t>44.423 procedi-mentos</t>
  </si>
  <si>
    <t>33.198 procedi-mentos</t>
  </si>
  <si>
    <t>As metas, conforme a Sufis, são as estabelecidas no Plano Anual de Fiscalização 2017. A Sureg entende que os resultados do indicador devem ser acompanhados nos próximos trimestres. Entendemos que a possível continuidade do desempenho superior à meta deve ser considerada sobretudo quando da elaboração das metas para os anos de 2018 e 2019. Para a gestão, quanto mais desafiadoras estas forem, melhor..</t>
  </si>
  <si>
    <t>30 - Tempo médio de processamento de autos de infração</t>
  </si>
  <si>
    <t>Nº médio de dias de processamento dos autos de infração (lavratura até finalização). (? data de finalização - data de lavratura) / total de autos finalizados no período</t>
  </si>
  <si>
    <t>Por sua vez, o principal motivo para o não atingimento das metas do Indicador Tempo Médio de Processamento de Autos de Infração foi a insuficiência do Contrato dos Correios para atender as demandas de notificações. Assim, foi necessário restringir as notificações para processos com prescrição próxima, bem como para os autos de excesso de peso, que obrigatoriamente devem ser notificados em até 30 dias da lavratura, sob pena de decaimento do direito de notificar, visto que se trata de multa de trânsito - CTB. Logo, os processos abarcados pelo presente indicador de desempenho, por não possuírem risco iminente de prescrição, não puderam ter suas respectivas notificações emitidas. Cumpre destacar que, (sic) esta situação foi se agravando no decorrer de 2017, tena proximidade do fim do referido contrato e a inexistênciade saldo remanescente para notificações, o que gerou atraso no processamento dos Autos de infração. Assim, dado o início do novo Contrato dos Correios, a situação deve ser regularizada ainda no primeiro semestre de 2018. Adicionalmente, há a carência de servidores no setor, para análise das petições. As autuações e multas advindas das fiscalizações de Passageiros, PEF, Vale Pedágio e RNTRC, em comparação às Fiscalizações de excesso de Peso, são as que mais geram apresentação de Defesa e recurso por parte dos infratores. Dessa forma, uma grande quantidade de autos de infração, que tiveram as notificações de autuação ou multa emitidas, não pode prosseguir, ficando sobrestada, até que as defesas de recursos apresentados sejam devidamente analisadas, a fim de garantir a ampla defesa e o contraditório. Neste ponto vale ressaltar que a atividade de Análise de Defesas de Recursos é, historicamente, uma etapa formadora de gargalos, uma vez que se trata de atividade estritamente técnica vinculada à atividade fim da ANTT e que, portanto, somente pode ser realizada por servidores. Logo a sabida carência de servidores nos quadros desta Agência obsta a celeridade de todo o processamento. Cumpre destacar, entretanto, que o fator determinante para que o tempo médio de processamento atingisse um número tão elevado de dias, tem como um dos principais fatores (sic), a paralização das emissões de notificações durante quase todo o 2º semestre do ano, devido às diversas falhas apresentadas pelo Susmultas e, principalmente, pelo Sistema de Arrecadação, responsável pela geração de notificações.</t>
  </si>
  <si>
    <t>O indicador apresenta histórico de resultados abaixo do esperado. A Sureg entende que seria conveniente verificar a possibilidade de intensificar ou implementar ações no sentido de mitigar e prevenir resultados insatisfatórios nas próximas oportunidades. É importante salientar o desenvolvimento do SIFAMA vem ao encontro dos objetivos de diminuição do tempo de processamento de autos de infração.</t>
  </si>
  <si>
    <t>31 - Índice de eficiência do processamento de autos de infração contra a prescrição</t>
  </si>
  <si>
    <t>?AP= QtAfast/QtPresc x 100</t>
  </si>
  <si>
    <t>Reiteramos a observação realizada nos últimos relatórios: "A Sufis indicou a alteração da periodicidade de aferição do indicador, de semestral para anual. A série histórica do indicador reproduz resultados em conformidade com a meta."</t>
  </si>
  <si>
    <t>32 - Cooperação técnica interinstitucional</t>
  </si>
  <si>
    <t>Questionário qualitativo acerca das ações realizadas e o aproveitamentos dos conhecimentos adquiridos, variando de 0 a 10 pontos de média.</t>
  </si>
  <si>
    <t>Segundo a área responsável, no 2º semestre foi realizada apenas uma missão técnica. Contudo, o questionário aplicado a esse evento foi contabilizado no cálculo do 1º semestre, uma vez que era a última missão integrante do projeto "Diálogos Setoriais".</t>
  </si>
  <si>
    <t>Assim como em relação á Suinf, é necessária a gestão junto à área para o envio das informações solicitadas no período adequado.</t>
  </si>
  <si>
    <t>Ampliar interação com mercado regulado, usuários e demais partes interessadas (11)</t>
  </si>
  <si>
    <t>33 - Indicador de processos de participação e controle social - PPCS</t>
  </si>
  <si>
    <t xml:space="preserve">[(Nº de Tomadas de Subsídio tn + nº de Reuniões Participativas tn + nº de Consultas Públicas tn + nº de Audiências Públicas tn) - (Nº de Tomadas de Subsídio tn-1 + nº de Reuniões Participativas tn-1 + nº de Consultas Públicas tn-1 + nº de Audiências Públicas tn-1) </t>
  </si>
  <si>
    <t>Verifica-se, pela série histórica dos resultados, a existência de variações não lineares. Tal indicador carece de representatividade, razão pela qual está sendo tratada, junto aos envolvidos, a conveniência de excluí-lo ou substituí-lo por indicador que contenha maior completude.</t>
  </si>
  <si>
    <t>Considerando a sazonalidade dos resultados e tendo em vista a necessidade de representar a situação que se pretende medir e de refletir os resultados das intervenções efetuadas na gestão, a Sureg verificou a possibilidade de aprimoramento ou substituição do indicador. Estão em andamento na ANTT, no âmbito do Planejamento Estratégico, a iniciativa estratégica Aprimoramento da Qualidade da Participação Social, e, no âmbito da Agenda Regulatória, o tema Processo de Participação e Controle Social - PPCS. Tais projetos tratam, em suma, da ampliação da participação da sociedade no processo decisório da ANTT por meio do aprimoramento dos instrumentos de Participação e Controle Social - PPCS, instituídos pela Resolução ANTT nº 3.705/2011. Tal aprimoramento perpassa vários aspectos dos processos de PPCS conduzidos pela ANTT, envolvendo desde a revisão do marco regulatório e melhorias procedimentais, até a utilização de novas tecnologias de informação e realização de campanhas de divulgação. A Sureg, considerando os trabalhos efetuados no âmbito de tais projetos, está reavaliando todos os indicadores de desempenho relacionados ao PPCS. A previsão da Sureg é que tal reavaliação e a aprovação das alterações sejam finalizadas no 1º trimestre de 2018.</t>
  </si>
  <si>
    <t>34 - Quantidade média de contribuições recebidas em processos de PPCS</t>
  </si>
  <si>
    <t>Somatório das contribuições recebidas em PPCS / Quantidade de eventos de PPCS realizados</t>
  </si>
  <si>
    <t>Tais indicadores aferidos pela GEDUC são fortemente impactoados pelo tipo de assunto abordado no evento de PPCS: os temas mais controversos e/ou que despertam mais interesse de determinados segmentos organizados da sociedade costumam receber quantidade maior de contribuições e, portanto, influenciam o resultado dos indicadores no semestre avaliado.</t>
  </si>
  <si>
    <t>Considerando a sazonalidade dos resultados e tendo em vista a completude, a Sureg entende que devem ser verificadas as possibilidades de aprimoramento ou substituição do indicador, que já estão sendo tratadas no âmbito da Geduc/Sureg.  A previsão da Sureg é que tal reavaliação e a aprovação das alterações sejam finalizadas no 1º trimestre de 2018.</t>
  </si>
  <si>
    <t>35 - Proporção de contribuições de usuários recebidas em PPCS</t>
  </si>
  <si>
    <t>Quantidade de contribuições de usuários / quantidade total de contribuições</t>
  </si>
  <si>
    <t>Tais indicadores aferidos pela GEDUC são fortemente impactoados pelo tipo de assunto abordado no evento de PPCS: os temas mais controversos e/ou que despertam mais interesse de determinados segmentos organizados da sociedade costumam receber quantidade maior de contribuições e, portanto, influenciam o resultado dos indicadores no semestre avaliado. Ainda, ao analisarmos as audiências públicas consideradas para o período avaliativo, observa-se o cunho essencialmente técnico do tema abordado em algumas delas, o que pode ter contribuído para uma contribuição menor de usuários.</t>
  </si>
  <si>
    <t>Considerando o histórico de resultados insatisfatórios do indicador, a Sureg entende que deve ser verificada a possibilidade de alterar a meta ou realizar ações buscando a melhoria dos resultados. A previsão da Sureg é que tal reavaliação e a aprovação das alterações sejam finalizadas no 1º trimestre de 2018.</t>
  </si>
  <si>
    <t>36 - Nível de atendimento das demandas internas</t>
  </si>
  <si>
    <t xml:space="preserve">In=MCon/MCad x 100% . </t>
  </si>
  <si>
    <t>OUVIDORIA</t>
  </si>
  <si>
    <t>37 - Nível de satisfação do usuário no canal da Ouvidoria da ANTT</t>
  </si>
  <si>
    <t>Média das notas dos questionários aplicados no atendimento, com nota máxima 5</t>
  </si>
  <si>
    <t>38 - Alcance do conteúdo publicado nas redes sociais</t>
  </si>
  <si>
    <t>{[(Nº Seguidores Facebook 2016 + Nº Seguidores Twitter 2016 + Nº Seguidores Youtube 2016) - (Nº Seguidores Facebook 2015 + Nº Seguidores Twitter 2015 + Nº Seguidores Youtube 2015)] x 100 / [(Nº Seguidores Facebook 2015 + Nº Seguidores Youtube 2015)]}</t>
  </si>
  <si>
    <t>ASCOM</t>
  </si>
  <si>
    <t>Na última medição, solicitamos o ajuste da fórmula para cálculo do indicador. Com a dinamicidade das redes sociais, a fórmula mais adequada seria uma porcentagem de acréscimo sobre o número total de seguidores. Sugerimos, a partir de 2018, a meta de 5% de crescimento por trimestre</t>
  </si>
  <si>
    <t>A Sureg entende que deve ser verificada a possibilidade de redimensionar as metas, tornando-as mais desafiadoras, ou, se for o caso, aprimorar a métrica. A previsão da Sureg é que tal reavaliação, que deverá abranger toda a cesta de indicadores de responsabilidade da Ascom, e a aprovação das alterações porventura necessárias, sejam finalizadas no 1º trimestre de 2018.</t>
  </si>
  <si>
    <t>39 - Matérias enviadas a grupos de interesse</t>
  </si>
  <si>
    <t>? Nº de Matérias enviadas</t>
  </si>
  <si>
    <t>Na medida em que a ANTT aprimora sua interação com os entes regulados, a quantidade de matérias a respeito de temas sob nossa competência é aumentada e enviada para os e-mails dos grupos de interesse. Um exemplo foi a elaboração de diversas matérias sobre as sessões presenciais da Audiência Pública nº 001/2017, sobre a BR- 101/290/386/448/SC/RS.</t>
  </si>
  <si>
    <t>Considerando o histórico de resultados superiores às metas, é adequado verificar a necessidade de readequá-las, tornando-as mais desafiadoras.  A previsão da Sureg é que tal reavaliação, que deverá abranger toda a cesta de indicadores de responsabilidade da Ascom, e a aprovação das alterações porventura necessárias, sejam finalizadas no 1º trimestre de 2018.</t>
  </si>
  <si>
    <t>40 - Presença positiva/ neutra da ANTT na mídia</t>
  </si>
  <si>
    <t xml:space="preserve">	 [(? Nº de citações positivas + Nº de citações neutras) - (? Nº de matérias negativas)] x100/ (número total de citações)</t>
  </si>
  <si>
    <t xml:space="preserve">A série histórica do indicador contém resultados satisfatórios. </t>
  </si>
  <si>
    <t>41 - Número de acessos ao sítio eletrônico da ANTT</t>
  </si>
  <si>
    <t>[(Nº de Acessos ao Site 2016 - Nº de Acessos ao Site 2015) x 100 / (Nº de Acessos ao Site 2015)]</t>
  </si>
  <si>
    <t>A medição feita, a partir da inauguração do novo portal da ANTT (abril/2017), não representa a realidade corresponde ao indicador calculado em 2016. Com a mudança do site, ainda não houve o cadastro do novo portal no Google Analytics e, por isso, não é possível fazer a medição de acessos dos últimos meses. Essa mudança também prejudicou as medições dos trimestres anteriores, afetando a meta a ser alcançada pela Ascom. Diante do exposto, solicitamos a suspensão de análise deste indicador, a fim de que a situação do novo portal seja primeiramente normalizada pela Getin e, após, seja recalculada a fórmula e a metodologia</t>
  </si>
  <si>
    <t xml:space="preserve">O indicador apresenta constantes resultados aquém da meta. A Sureg entende que deve ser verificada a possibilidade de realizar ações buscando a melhoria dos resultados, alterar a meta ou aprimorar a métrica do indicador. A previsão da Sureg é que tal reavaliação e a aprovação das alterações porventura necessárias sejam finalizadas no 1º trimestre de 2018.  </t>
  </si>
  <si>
    <t>42 - Índice de acompanhamento de prazos e atendimento às demandas de usuários</t>
  </si>
  <si>
    <t>[?(nº atividades concluídas no período/nº de atividades previstas para serem concluídas no período)/nº de projetos avaliados] X 100</t>
  </si>
  <si>
    <t>43 - Índice de cumprimento das ações das iniciativas estratégicas</t>
  </si>
  <si>
    <t>Não aferido. As Inciativas Estratégicas não estavam em fase de execução durante o período avaliado, o que impossibilitou a aferição do indicador. Em decorrência da etapa de revisão do Planejamento Estratégico 2014/2017, que foi aprovada mediante a Deliberação nº 226, de 25 de agosto de 2016, foi necessária a apresentação de planos de projeto para cada uma das iniciativas, que não foram aprovados durante o período de aferição dos indicadores.</t>
  </si>
  <si>
    <t>44 - Índice de pagamento de despesa</t>
  </si>
  <si>
    <t>As metas do indicador foram adequadas pela área. O indicador passou a ser aferido de acordo com metas cumulativas ao longo dos trimestres, chegando-se a uma meta final do ano no 4º trimestre.  Observa-se maior aderência às metas desde então. Não obstante, considerando o contido no Memorando nº 017/2017/DEB/ANTT, a Sureg entende que deve ser verificada a possibilidade de estabelecer métricas mais claras, que possam demonstrar um incremento na realidade da Agência, para este indicador e o indicador Índice de Empenho da Despesa, que devem ser revisados em conjunto. Assim, sugere-se que diante do contexto próprio da matéria orçamentária, de contingenciamentos e valores empenhados, mas pagos em período posterior, sugere-se a verificação de métricas que melhor reproduzam a eficiência a ANTT.  A Sureg pretende concluir tal revisão no 1º trimestre de 2018.</t>
  </si>
  <si>
    <t>45 - Índice de empenho de despesa</t>
  </si>
  <si>
    <t xml:space="preserve">Valor Empenhado/Limite de Movimentação e Empenho autorizado para a Dotação Atualizada (Lei + Créditos Adicionais) </t>
  </si>
  <si>
    <t>(...) Diante das restrições orlamentárias em 2017, foi solicitada a ampliação dos limites estabelecidos, para garantir, no mínimo, a continuidade e a manutenção dos serviços contratados e também o atendimento ás obrigações contratuais assumidas pela Agência, ficando comprometida execução (sic) da programação orçamentária proposta. Dessa forma, o percentuial executado no terceiro trimestre ficou abaixo da fração estabelecida. Considerando a alteração do limite de movimentação e empenho no ultimo trimestre pela Secretaria de Orçamento Federal - SOF e os ajustes das despesas contratuais realizados pela Agência, bem como a apuração do percentual executado no 4º trimestre, segue abaixo o seguinte resultado em 2017</t>
  </si>
  <si>
    <t>Considerando a sazonalidade do indicador e o contido no Memorando nº 017/2017/DEB/ANTT, a Sureg entende que deve ser verificada a possibilidade de estabelecer métricas mais claras, que possam demonstrar um incremento na realidade da Agência, para este e o indicador Índice de Pagamento da Despesa, que devem ser revisados em conjunto. Assim, sugere-se que diante do contexto próprio da matéria orçamentária, de contingenciamentos e valores empenhados, mas pagos em período posterior, sugere-se a verificação de métricas que melhor reproduzam a eficiência a ANTT.  A Sureg pretende concluir tal revisão no 1º trimestre de 2018.</t>
  </si>
  <si>
    <t>Assegurar a transparência ativa da gestão (14)</t>
  </si>
  <si>
    <t>46 - Percentual de atualização do sítio eletrônico da Agenda regulatória</t>
  </si>
  <si>
    <t>(nº de temas atualizados/nº total de temas) X 100</t>
  </si>
  <si>
    <t>O problema de atualização do site no 4º trimestre está concentrado nos Eixos 2 e 3. A Sureg terá uma atuação específica junto aos chefes de portfólio desses eixos temáticos para minimizar esse problema. Dado o histórico do indicador, verificamos que a meta de 90% é inatingível com a tecnologia disponível, portanto deverá ser revisada para 2018 e 2019</t>
  </si>
  <si>
    <t xml:space="preserve">Providências quanto aos problemas apontados nas justificativas estão sendo tomadas no âmbito na Coordenação da Agenda Regulatória e do subprojeto Implementação de Melhorias nos Processos da Agenda Regulatória, da iniciativa estratégica Desenvolvimento da Governança Regulatória na ANTT. As principais ações nesse sentido são: sensibilização das áreas responsáveis em relação à necessidade de manter o site atualizado, durante as reuniões trimestrais de avaliação de portfólio e mediante mensagens de correio eletrônico enviadas periodicamente; desenvolvimento do novo site e melhorias no PWA da Agenda Regulatória.  </t>
  </si>
  <si>
    <t>Desenvolver e implantar a gestão por competências (15)</t>
  </si>
  <si>
    <t>47 - Taxa de capacitação de servidores</t>
  </si>
  <si>
    <t>[Nº de servidores capacitados/Nº total de servidores] x 100</t>
  </si>
  <si>
    <t>Em análise ao resultado da meta com desepenho acima de 110%, entende-se como justificativa a quantidade de eventos internos e/ou fechados realizados no exercício, que possuíram carga horária maior do que 08 h/a, possibilitando a capacitação de aproximadamente 400 servidores no ano de 2017.</t>
  </si>
  <si>
    <t>Considerando o histórico do indicador, a Sureg entende que os próximos resultados devem ser acompanhados, no sentido de verificar a possibilidade de aumentar as metas, caso permaneçam acima do previsto.</t>
  </si>
  <si>
    <t>48 - Participação nas campanhas de engajamento</t>
  </si>
  <si>
    <t>[(Nº de participantes 2016 - Nº de participantes 2015)] * 100 / (Nº de participantes 2015)</t>
  </si>
  <si>
    <t>A partir de 2016, passamos a incluir, no cálculo deste indicador, além das campanhas de integração e engajamento promovidas pela própria Ascom, mas também campanhas divulgadas pela Ascom. Isso se deve por entendermos que toda iniciativa de comunicação exige uma criação artística para influenciar o público interno. Um exemplo foi a divulgação da campanha da doação de cestas natalinas, solicitada pela Gelog/Sudeg em dezembro/2017, a qual demandou um grande empenho de criação artística da Ascom para engajar os servidores e colaboradores."</t>
  </si>
  <si>
    <t>Entendemos que como os resultados continuam a superar a meta estabelecida, é adequado verificar a necessidade de readequá-las, tornando-as mais desafiadoras</t>
  </si>
  <si>
    <t>49 - Termômetro dos canais de comunicação interna da Agência</t>
  </si>
  <si>
    <t>[(? Nº de respostas "ótimo" + Nº de respostas "bom") - (? Nº de respostas "regular" + Nº de respostas "ruim")] x100 / (Nº total de participantes da pesquisa)</t>
  </si>
  <si>
    <t>“À época da definição de 25% da meta, não havia parâmetro. No entanto, em 2017 foi realizada a 3ª Pesquisa de Comunicação, razão pela qual foi possível usar a Pesquisa de Comunicação de 2016 como parâmetro. Portanto, sugere-se como nova meta anual atingir 50% do somatório de respostas “Muito boa” e “boa”. A Ascom, ao observar as respostas das últimas pesquisas, chegou à conclusão de que a inclusão de novos canais de comunicação, como o Canal ANTT no YouTube (que ganhou a medalha de prata na Premiação por Excelência Funcional 2017), e o tratamento dado às demandas de comunicação dos servidores durante o ano de 2017 (como as campanhas de engajamento voltadas para o corpo técnico da Agência) contribuíram para que aumentasse a satisfação do público interno, gerando um resultado acima do esperado pela Assessoria (desempenho de 56% de respostas “muito boa” e “boa”). Um exemplo de sucesso foi a Páscoa 2017, cuja ação foi direcionada para atividades de cálculo, um passatempo direcionado para o corpo técnico da ANTT.”</t>
  </si>
  <si>
    <t>50 - Termômetro do ambiente organizacional da Agência</t>
  </si>
  <si>
    <t xml:space="preserve"> [(? Nº de respostas "ótimo" + Nº de respostas "bom") - (? Nº de respostas "regular" + Nº de respostas "ruim")] x100 / (Nº total de participantes da pesquisa)</t>
  </si>
  <si>
    <t>Não aferido. Segundo a área responsável, a pesquisa de clima organizacional demanda uma "expertise" que o corpo técnico da Ascom não possui, uma vez que trata mais de gestão de pessoas do que de comunicação. Por isso, seria necessário realizar a contratação de uma empresa especializada no assunto para promover a pesquisa. No entanto, as restrições orçamentárias de 2016 impediram essa contratação, impossibilitando, assim, a medição do indicador.</t>
  </si>
  <si>
    <t>Entendemos que a mensuração do ambiente organizacional da ANTT é de grande importância para a estratégia. Na nossa opinião deve-se buscar a realização da pesquisa pelos meios menos onerosos na próxima oportunidade.</t>
  </si>
  <si>
    <r>
      <t xml:space="preserve">Cometários </t>
    </r>
    <r>
      <rPr>
        <b/>
        <u/>
        <sz val="11"/>
        <color theme="1"/>
        <rFont val="Calibri"/>
        <family val="2"/>
        <scheme val="minor"/>
      </rPr>
      <t>SUREG</t>
    </r>
  </si>
  <si>
    <t>Bianual</t>
  </si>
  <si>
    <t>Anual* - Passará a trimestral no 4º trim.</t>
  </si>
  <si>
    <t>32.244 procedimentos</t>
  </si>
  <si>
    <t>49.168 procedimentos</t>
  </si>
  <si>
    <t>49.740 procedimentos</t>
  </si>
  <si>
    <t>45.443 procedimentos</t>
  </si>
  <si>
    <t>34.943 procedimentos</t>
  </si>
  <si>
    <t>25.016,50 procedimentos</t>
  </si>
  <si>
    <t>24.968,50 procedimentos</t>
  </si>
  <si>
    <t>24.794 procedimentos</t>
  </si>
  <si>
    <t>32.478 procedimentos</t>
  </si>
  <si>
    <t>36.901 procedimentos</t>
  </si>
  <si>
    <t>28.645 procedimentos</t>
  </si>
  <si>
    <t>O resultado do indicador, embora mais abaixo que o do 3º trimestre, continua  satisfatório. No entanto, um número considerável de iniciativas estratégicas ainda possui pendências relativas à documentação necessária. Das 31 (trinta e uma) apenas 16 (dezesseis) puderam ser aferidas. Há 3 (três) casos de iniciativas em que nenhuma versão de plano de projeto foi encaminhada à Sureg. _x000D_
.</t>
  </si>
  <si>
    <t>Deve ser monitorada a tendência do indicador nos próximos trimestres. Deve-se buscar metas desafiadoras, objetivando adesão aos cronogramas estabelecidos para as inciativas estratégicas.</t>
  </si>
  <si>
    <t>Comentários da área</t>
  </si>
  <si>
    <t>Média Ponderada dos resultados de satisfação de cada empresa pesquisada</t>
  </si>
  <si>
    <t>Média Ponderada dos resultados de satisfação</t>
  </si>
  <si>
    <t xml:space="preserve">Média dos resultados de satisfação dos usuários das ferrovias pesquisadas </t>
  </si>
  <si>
    <t>Quantidade de documentos avaliados / quantidade de documentos passíveis de avaliação</t>
  </si>
  <si>
    <t>( Nº de obras realizadas conforme cronograma/Nº de obras incluídas) x 100</t>
  </si>
  <si>
    <t>(número ocorrências/milhão trem.km)x10³</t>
  </si>
  <si>
    <t>não definida</t>
  </si>
  <si>
    <t>11,40 acidentes.milhão.trem.km</t>
  </si>
  <si>
    <t>122,45 milhões de TU</t>
  </si>
  <si>
    <t>141,5 milhões de TU</t>
  </si>
  <si>
    <t>15 dias </t>
  </si>
  <si>
    <t>15 dias  </t>
  </si>
  <si>
    <t> 15 dias </t>
  </si>
  <si>
    <t> 11,72</t>
  </si>
  <si>
    <t>14,71 </t>
  </si>
  <si>
    <t>10 dias</t>
  </si>
  <si>
    <t>Em análise</t>
  </si>
  <si>
    <t>4.355.644 operações</t>
  </si>
  <si>
    <t>5.024.221 operações (5.034.448) 2T</t>
  </si>
  <si>
    <t>39.486 operações</t>
  </si>
  <si>
    <t>34.576 operações</t>
  </si>
  <si>
    <t>25.153 operações</t>
  </si>
  <si>
    <t>32.115 operações</t>
  </si>
  <si>
    <t>360 dias</t>
  </si>
  <si>
    <t>690,32 dias</t>
  </si>
  <si>
    <t>maior que 4</t>
  </si>
  <si>
    <t>(Nº Seguidores Facebook T + Nº Seguidores Twitter T + Nº Seguidores Youtube 2T + Nº Seguidores Instagram T)</t>
  </si>
  <si>
    <t>500 </t>
  </si>
  <si>
    <t> 500</t>
  </si>
  <si>
    <t> 1572</t>
  </si>
  <si>
    <t>1999 </t>
  </si>
  <si>
    <t>%Fórmula de cálculo (Nº de demandas atendidas no prazo /Nº de demandas) X 100</t>
  </si>
  <si>
    <t>AGEST</t>
  </si>
  <si>
    <t>Cometários AGEST</t>
  </si>
  <si>
    <t>não informado</t>
  </si>
  <si>
    <t>Comentário AGEST</t>
  </si>
  <si>
    <t>34364 operações</t>
  </si>
  <si>
    <t>ANEXO II</t>
  </si>
  <si>
    <t>11,1 acidentes.milhão.trem.km</t>
  </si>
  <si>
    <t>9,8 acidentes.milhão.trem.km</t>
  </si>
  <si>
    <t xml:space="preserve"> - </t>
  </si>
  <si>
    <t>155,42 milhões de TU</t>
  </si>
  <si>
    <t>97%</t>
  </si>
  <si>
    <t>66%</t>
  </si>
  <si>
    <t>58%</t>
  </si>
  <si>
    <t>16,63</t>
  </si>
  <si>
    <t>0</t>
  </si>
  <si>
    <t>5.426.756 operações</t>
  </si>
  <si>
    <t>3.764.170 operações</t>
  </si>
  <si>
    <t>40.567 operações</t>
  </si>
  <si>
    <t>Nº de pontos de fiscalização eletrônica implantados e operando (o ponto é considerado implantado e operando quando se inicia o registro de passagem do veículo)</t>
  </si>
  <si>
    <t>Removido, conforme decisão na 791ª Reunião de Diretoria Colegiada. Memorando nº 592/2018/SEGER/ANTT e Memorando nº 084/2018/GAB/ANTT.</t>
  </si>
  <si>
    <t>7 - Percentual de documentos, com implicação concorrencial, avaliados pela GEDUC (removido)</t>
  </si>
  <si>
    <t>8 - Índice de cumprimento de cronogramas de obras (removido)</t>
  </si>
  <si>
    <t>11 - Índice de atendimento médico e mecânico (removido)</t>
  </si>
  <si>
    <t>15 - Índice de projetos do planejamento anual analisados (removido)</t>
  </si>
  <si>
    <t>19 - Indicador de análise de processos de transporte de passageiros autorizado (removido)</t>
  </si>
  <si>
    <t>20 - Indicador de habilitação de empresas de transporte rodoviário de passageiros (removido)</t>
  </si>
  <si>
    <t>23 - Quantidade de dias de inspeção em ferrovias (removido)</t>
  </si>
  <si>
    <t>24 - Índice de acompanhamento do Plano Anual de Fiscalização - ferrovias (removido)</t>
  </si>
  <si>
    <t>26 - Índice de acompanhamento do Plano Anual de Fiscalização - rodovias (removido)</t>
  </si>
  <si>
    <t>27 - Índice de execução da fiscalização de excesso de peso (removido)</t>
  </si>
  <si>
    <t>28 - Índicador de execução da fiscalização do transporte rodoviário interestadual e internacional de passageiros (TRIIP) (removido)</t>
  </si>
  <si>
    <t>29 - Indicador de execução do transporte rodoviário de cargas (TRC) (removido)</t>
  </si>
  <si>
    <t>32 - Cooperação técnica interinstitucional (removido)</t>
  </si>
  <si>
    <t>33 - Indicador de processos de participação e controle social - PPCS (removido)</t>
  </si>
  <si>
    <t>34 - Quantidade média de contribuições recebidas em processos de PPCS (removido)</t>
  </si>
  <si>
    <t>36 - Nível de atendimento das demandas internas (removido)</t>
  </si>
  <si>
    <t>38 - Alcance do conteúdo publicado nas redes sociais (removido)</t>
  </si>
  <si>
    <t>39 - Matérias enviadas a grupos de interesse (removido)</t>
  </si>
  <si>
    <t>44 - Índice de pagamento de despesa (removido)</t>
  </si>
  <si>
    <t>45 - Índice de empenho de despesa (removido)</t>
  </si>
  <si>
    <t>46 - Percentual de atualização do sítio eletrônico da Agenda regulatória (removido)</t>
  </si>
  <si>
    <t>47 - Taxa de capacitação de servidores (removido)</t>
  </si>
  <si>
    <t>48 - Participação nas campanhas de engajamento (removido)</t>
  </si>
  <si>
    <t>35 - Proporção de contribuições de usuários recebidas em PPCS  (removido)</t>
  </si>
  <si>
    <t>Periodicidade alterada para anual, conforme decisão na 791ª Reunião de Diretoria Colegiada. Memorando nº 592/2018/SEGER/ANTT e Memorando nº 084/2018/GAB/ANTT.</t>
  </si>
  <si>
    <t>Excluído (verificar ato)</t>
  </si>
  <si>
    <t>Desempenho T4</t>
  </si>
  <si>
    <t>As metas estavam nas fichas dos indicadores na pasta da Agest</t>
  </si>
  <si>
    <t xml:space="preserve"> Não contempla o transporte internacional.</t>
  </si>
  <si>
    <t>Não contempla o transporte internacional.</t>
  </si>
  <si>
    <t xml:space="preserve"> Não contempla o transporte turístico.</t>
  </si>
  <si>
    <t>Mudança na metodologia de acompanhamento da Agenda, de modo que não se realiza mais constantes atualizações nos cronogramas via DSM.</t>
  </si>
  <si>
    <t xml:space="preserve">As visualizações do site variam conforme a atuação da Agência e a respectiva divulgação. Sugere-se manter a média de acessos em 2% </t>
  </si>
  <si>
    <t>A performance em muito superavitária recupera o desempenho nulo nos dois primeiros semestres, em razão da vazão de parte das autorizações para instalações dos pontos do Canal Verde que estavam represadas por parte dos órgãos que as liberam. No terceiro trimestre foram implantados 8 pontos de Fiscalização, restando, assim, os 4 finais do projeto incial que previra 55 pontos no total.</t>
  </si>
  <si>
    <t>108 milhões de TU</t>
  </si>
  <si>
    <t xml:space="preserve">Em virtude da não conclusão do processo de estabelecimento de metas de produção e segurança para o Quinquênio 2018-2022, não foram definidas metas para o indicador, referentes ao ano de 2018. </t>
  </si>
  <si>
    <t>Desempenho acima do previsto em função de maiores investimentos realizados, no período considerado (2018), pelas concessionárias RMN, RMS, FCA e EFVM, que representam juntas mais de 36,5% dos investimentos previstos para o setor nesse ano.</t>
  </si>
  <si>
    <t>Em virtude da não conclusão do processo de estabelecimento de metas de produção e segurança para o Quinquênio 2018-2022, não foram definidas metas para o indicador, referentes ao ano de 2018. As metas de produção definidas para o Quinquênio 2019-2022 contemplam somente a movimentação de cargas decorrente de demandas de transporte de usuários das ferrovias. Excluem, portanto, as cargas movimentadas por demandas de transporte próprias das concessionárias e de empresas controladas ou coligadas, como o minério de ferro transportado pela Vale S/A para exportação. Dessa forma, as metas indicadas para os indicadores 13 e 18 tem seus valores redimensionados em relação ao ano de 2018.</t>
  </si>
  <si>
    <t>meta não definida</t>
  </si>
  <si>
    <t>Removido</t>
  </si>
  <si>
    <t>41 - Número de acessos ao sítio eletrônico da ANTT (removido)</t>
  </si>
  <si>
    <t>42 - Índice de acompanhamento de prazos e atendimento às demandas de usuários (removido)</t>
  </si>
  <si>
    <t>Periodicidade alterada para anual, conforme decisão na 791ª Reunião de Diretoria Colegiada. Memorando nº 592/2018/SEGER/ANTT e Memorando nº 084/2018/GAB/ANTT.
Quanto à meta, esta foi definida para 2019.</t>
  </si>
  <si>
    <t>10,5 acidentes.milhão.trem.km</t>
  </si>
  <si>
    <t>Periodicidade alterada para anual, conforme decisão na 791ª Reunião de Diretoria Colegiada. Memorando nº 592/2018/SEGER/ANTT e Memorando nº 084/2018/GAB/ANTT. Quanto à meta, esta foi definida para 2019. Porém, a meta é de 19,85 acidentes/milhão.trem.km, sendo que para 2015 foi 15; 2016, 14,5 e 2017, 14. Portanto, a meta considera um aumento de  número de acidentes em relação à distância.</t>
  </si>
  <si>
    <r>
      <t xml:space="preserve">Fórmula / Cálculo Total de extensão de rodovia concedida que atende ao parâmetro de desempenho (IRI) / Total de extensão de rodovia concedida que não atende ao parâmetro de desempenho IRI. </t>
    </r>
    <r>
      <rPr>
        <b/>
        <sz val="10"/>
        <color rgb="FF000000"/>
        <rFont val="Calibri"/>
        <family val="2"/>
        <scheme val="minor"/>
      </rPr>
      <t>(NOVA FÓRMULA)</t>
    </r>
  </si>
  <si>
    <t>Fórmula nova</t>
  </si>
  <si>
    <t>(nº de projetos entregues / nº de projetos no planejamento anual) x 100</t>
  </si>
  <si>
    <t xml:space="preserve">1. Carência de Servidores para Análise de Petições.  2- Problemas de Sistemas:  SISMULTAS - Sistema de Arrecadação ; E-Carta 2.1   Notificações geradas pelo sistema com dados equivocados     2.2   Notificações que embora geradas não foram transmitidas aos Correios por falhas sistêmicas.2.3   Notificações que o sistema E-carta não retornou as informações de entrega. 4. abarca processos que devem ser tratados como exceção, considerando estes, os que foram iniciados em um período superior ao dobro do prazo ideal para finalização, e que sofreram diversos retornos de fase, não representaria a realidade, bem como acaba por prejudicar o atingimento da meta.  
</t>
  </si>
  <si>
    <t xml:space="preserve"> Informar à Diretoria Colegiada, para apoiar as articulações que excedam as funções da Sufis</t>
  </si>
  <si>
    <t xml:space="preserve"> Tendo em vista que o Processo de pactuação das Metas para o quinquênio de 2018-2022 ainda não foi concluído, não será possível estabelecer uma meta para os indicadores i) Índice de segurança operacional ferroviária; ii) Indicador de uso de direito de passagem/ tráfego mútuo; e iii) Movimentação de cargas por ferrovias. Por fim, informamos que tão logo o processo seja concluído, esta SUFER encaminhará a informação a essa AGEST.As metas de produção definidas para o Quinquênio 2019-2022 contemplam somente a movimentação de cargas decorrente de demandas de transporte de usuários das ferrovias. </t>
  </si>
  <si>
    <t>Verificar se haverá uma alteração da fórmula do indicador ou da metodologia</t>
  </si>
  <si>
    <t>ASCOM/SUDEG</t>
  </si>
  <si>
    <r>
      <rPr>
        <sz val="9"/>
        <rFont val="Calibri"/>
        <family val="2"/>
        <scheme val="minor"/>
      </rPr>
      <t>59% d</t>
    </r>
    <r>
      <rPr>
        <sz val="9"/>
        <color theme="1"/>
        <rFont val="Calibri"/>
        <family val="2"/>
        <scheme val="minor"/>
      </rPr>
      <t>o somatório de respostas considerou que a comunicação interna feita pela Ascom é “Muito boa” ou “boa”. Ainda há muita aproximação a ser feita com as Unidades Regionais, por exemplo, mas a volta do Anttenado Itinerante (Anttenado Especial do Dia do Servidor no Acre) retomou essa aproximação e, consequentemente, esse integração da comunicação entre a sede e as URs</t>
    </r>
  </si>
  <si>
    <t>A Pesquisa de Qualidade de Vida no Trabalho talvez esse instrumento auxilie na visualização do ambiente organizacional, embora não seja um mecanismos de avaliação de clima organizacional. No ano de 2018, a média foi de  6,25 que representa um Bem-Estar Moderado. A Pesquisa é bienal e não será realizada em 2019</t>
  </si>
  <si>
    <t>O indicador passou da ASCOM para a SUDEG no final de 2018. Para cálculo, procedeu-se à equivalência das situações de “bem-estar dominante” aos conceitos de “ótimo” e “bom” constantes da fórmula do indicador; as situações de “mal estar dominante” ao conceito de “ruim”; e as situações na “zona de transição” ao conceito de “regular”.</t>
  </si>
  <si>
    <t>Legenda de cores:</t>
  </si>
  <si>
    <t>Periodo alterado</t>
  </si>
  <si>
    <t>Dentro da meta*</t>
  </si>
  <si>
    <t xml:space="preserve">Destoante da meta* </t>
  </si>
  <si>
    <t>* tolerância de 10% de variação</t>
  </si>
  <si>
    <t>Resultado pior que a meta</t>
  </si>
  <si>
    <t>Sem meta ou resultado</t>
  </si>
  <si>
    <t>bianual</t>
  </si>
  <si>
    <t>Desempenho T1 = (resultado/meta)x100</t>
  </si>
  <si>
    <t>{ [(nº atividades concluídas no período-((nº de alterações no cronograma/10)* nº atividades concluídas no período))/nº de atividades previstas para serem concluídas no período]/nº de projetos avaliados}X 100</t>
  </si>
  <si>
    <t xml:space="preserve">	 ( Nº de citações positivas + Nº de citações neutras) - (? Nº de matérias negativas)] x100/ (número total de citações)</t>
  </si>
  <si>
    <t>[(nº atividades concluídas no período/nº de atividades previstas para serem concluídas no período)/nº de projetos avaliados] X 100</t>
  </si>
  <si>
    <t>[( Nº de respostas "ótimo" + Nº de respostas "bom") - (? Nº de respostas "regular" + Nº de respostas "ruim")] x100 / (Nº total de participantes da pesquisa)</t>
  </si>
  <si>
    <t xml:space="preserve"> [(Nº de respostas "ótimo" + Nº de respostas "bom") - (? Nº de respostas "regular" + Nº de respostas "ruim")] x100 / (Nº total de participantes da pesquisa)</t>
  </si>
  <si>
    <t>Total de extensão de rodovia concedida que atende ao parâmetro de desempenho (IRI) / Total de extensão de rodovia concedida que não atende ao parâmetro de desempenho IRI. (NOVA FÓRMULA)</t>
  </si>
  <si>
    <t>A apuração do indicador   foi suspensa porque o projeto de implantação da fiscalização eletrônica foi concluído e alcançou a meta de total de pontos previstos (Despacho SUFIS 7737, de 14/03/2019, processo 50500.300621/2019-46)</t>
  </si>
  <si>
    <t>* tolerância de 10% de variaçãodo resultado em relação à meta</t>
  </si>
  <si>
    <t>108 milhões</t>
  </si>
  <si>
    <t>1119 dias</t>
  </si>
  <si>
    <t>Dados baseados no última amostragem. Indicador está sendo redefinido.</t>
  </si>
  <si>
    <t>não houve PSU em 2019</t>
  </si>
  <si>
    <t>Provavelmente houve erro na definição dos indicadores, uma vez que o valor obtido em 2019 está alinhado com os resultados dos últimos anos:
2014: 11,57
2015: 13,49
2016: 10,75
2017: 10,70
2018: 10,67</t>
  </si>
  <si>
    <t>Provavelmente houve erro na definição dos indicadores, uma vez que o valor obtido em 2019 está alinhado com os resultados dos últimos anos:
2014: 8,49%
2015: 8,99%
2016: 8,12%
2017: 9,79%
2018: 9,84%</t>
  </si>
  <si>
    <t>494 milhões de TU</t>
  </si>
  <si>
    <t>Provavelmente houve erro na definição dos indicadores, uma vez que o valor obtido em 2019 está alinhado com os resultados dos últimos anos:
2014: 465 milhões
2015: 491 milhões
2016: 503 milhões
2017: 538 milhões
2018: 570 milhões</t>
  </si>
  <si>
    <t xml:space="preserve">Como justificativa para o desvio o maior nível de investimento realizado, no período considerado, o fato de a Concessionária RMN, que representava uma parcela de 18% dos investimentos totais previstos para o setor no exercício de 2016, ter performado cerca de 280% acima do planejado.
</t>
  </si>
  <si>
    <t xml:space="preserve">O indicador ficou abaixo da meta em função do baixo aproveitamento das Concessionárias que estão com processo de avaliação preliminar de caducidade em andamento </t>
  </si>
  <si>
    <t>A SUINF não apresentou justificativa da meta do desvio de 10% em relação à meta. Vale ressaltar que esse indicador possui uma meta de reduzir os acidnetes em relação ao período anterio, de forma que o resultado foi siginificativamente melhor do que a meta. Dados enviados em  04/03/2020 (Despacho GEFIR  - 2889045 do processo 50500.048698/2009-28). Por essa razão não constam no relatório de conclusão do ciclo do Planejamento Estratégico nem do Relatório de Gestão para o TCU.</t>
  </si>
  <si>
    <t>Removido ou suspenso</t>
  </si>
  <si>
    <t>Nº médio de dias de processamento dos autos de infração (lavratura até finalização). (data de finalização - data de lavratura) / total de autos finalizados no período</t>
  </si>
  <si>
    <t>AP= QtAfast/QtPresc x 100</t>
  </si>
  <si>
    <t xml:space="preserve">Como justificativa para o desvio: o maior nível de investimento realizado, no período considerado, o fato de a Concessionária RMN, que representava uma parcela de 18% dos investimentos totais previstos para o setor no exercício de 2016, ter performado cerca de 280% acima do planejado.
</t>
  </si>
  <si>
    <t>( Nº de dias entre o protocolo do processo e a sua conclusão para todo processo com data de conclusão no período ) / Nº de processos com data de conclusão no período</t>
  </si>
  <si>
    <t xml:space="preserve"> ( Nº de dias entre o protocolo do processo e a sua conclusão para todo processo com data de conclusão no período ) / Nº de processos com data de conclusão no período</t>
  </si>
  <si>
    <t>{[(nº atividades concluídas no período-((nº de alterações no cronograma/10)* nº atividades concluídas no período))/nº de atividades previstas para serem concluídas no período]/nº de projetos avaliados}X 100</t>
  </si>
  <si>
    <t>Nº médio de dias de processamento dos autos de infração (lavratura até finalização). ( data de finalização - data de lavratura) / total de autos finalizados no período</t>
  </si>
  <si>
    <t>Nº de Matérias enviadas</t>
  </si>
  <si>
    <t xml:space="preserve">	 [(Nº de citações positivas + Nº de citações neutras) - (Nº de matérias negativas)] x100/ (número total de citações)</t>
  </si>
  <si>
    <t xml:space="preserve"> [( Nº de respostas "ótimo" + Nº de respostas "bom") - (Nº de respostas "regular" + Nº de respostas "ruim")] x100 / (Nº total de participantes da pesquisa)</t>
  </si>
  <si>
    <t xml:space="preserve">    INDICADORES ESTRATÉGICOS ANTT, 2014 a 2019</t>
  </si>
  <si>
    <t xml:space="preserve"> 
32,17</t>
  </si>
  <si>
    <t>* tolerância de 10% de variaçãodo resultado em relação à meta (pior ou melhor que a meta)</t>
  </si>
  <si>
    <t>A área não encaminhou a explicação para o resultado estar 17% melhor do que  a meta. Os resultados do indicador foram encaminhados em  04/03/2020 (Despacho GEFIR  - 2889045 do processo 50500.048698/2009-28), após cobrança do ofício circular 278/2020/COPEG/AGEST/DIR-ANTT, 2857815,do processo mencionado. Por essa razão não constam no documento de análise e conclusão do ciclo do Planejamento Estratégico (Nota Técnica 522/2020/COPEG/AGEST/SIR - 2659343, de 12 de fevereiro de 2020, processo 50500.048698/2009-28).</t>
  </si>
  <si>
    <t>Os dados foram encaminhados em  04/03/2020 (Despacho GEFIR  - 2889045 do processo 50500.048698/2009-28),  após cobrança do ofício circular 278/2020/COPEG/AGEST/DIR-ANTT, 2857815,do processo mencionado. Por essa razão não constam no documento de análise e conclusão do ciclo do Planejamento Estratégico (Nota Técnica 522/2020/COPEG/AGEST/SIR - 2659343, de 12 de fevereiro de 2020, processo 50500.048698/2009-28).</t>
  </si>
  <si>
    <t>A GEPES/SUDEG não realizou a pesquisa QVT em 2019</t>
  </si>
  <si>
    <t>A ASCOM não apresentou justificativa para o inidcador estar acima do desvio de 10% em relação à meta. Os dados foram encaminhados em 11/03/2020 (Despacho ASCOM - 2952421 do processo 50500.048698/2009-28), , após cobrança do ofício circular 278/2020/COPEG/AGEST/DIR-ANTT, 2857815,do processo mencionado. Assim, não constam no documento de análise e conclusão do ciclo do Planejamento Estratégico (Nota Técnica 522/2020/COPEG/AGEST/SIR - 2659343, de 12 de fevereiro de 2020, processo 50500.048698/2009-28).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</si>
</sst>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00%"/>
    <numFmt numFmtId="166" formatCode="0_ ;[Red]\-0\ "/>
  </numFmts>
  <fonts count="24" x14ac:knownFonts="1">
    <font>
      <sz val="11"/>
      <color theme="1"/>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b/>
      <sz val="10"/>
      <color theme="1"/>
      <name val="Calibri"/>
      <family val="2"/>
      <scheme val="minor"/>
    </font>
    <font>
      <sz val="10"/>
      <color theme="1"/>
      <name val="Calibri"/>
      <family val="2"/>
      <scheme val="minor"/>
    </font>
    <font>
      <b/>
      <i/>
      <sz val="10"/>
      <color theme="1"/>
      <name val="Calibri"/>
      <family val="2"/>
      <scheme val="minor"/>
    </font>
    <font>
      <sz val="10"/>
      <color rgb="FFFF0000"/>
      <name val="Calibri"/>
      <family val="2"/>
      <scheme val="minor"/>
    </font>
    <font>
      <sz val="11"/>
      <color theme="1"/>
      <name val="Calibri"/>
      <family val="2"/>
      <scheme val="minor"/>
    </font>
    <font>
      <sz val="10"/>
      <name val="Calibri"/>
      <family val="2"/>
      <scheme val="minor"/>
    </font>
    <font>
      <sz val="14"/>
      <color theme="1"/>
      <name val="Calibri"/>
      <family val="2"/>
      <scheme val="minor"/>
    </font>
    <font>
      <b/>
      <sz val="14"/>
      <color theme="1"/>
      <name val="Calibri"/>
      <family val="2"/>
      <scheme val="minor"/>
    </font>
    <font>
      <sz val="11"/>
      <color rgb="FFFF0000"/>
      <name val="Calibri"/>
      <family val="2"/>
      <scheme val="minor"/>
    </font>
    <font>
      <sz val="10"/>
      <color theme="1"/>
      <name val="Calibri"/>
      <family val="2"/>
    </font>
    <font>
      <sz val="9"/>
      <name val="Calibri"/>
      <family val="2"/>
      <scheme val="minor"/>
    </font>
    <font>
      <sz val="10"/>
      <color rgb="FF000000"/>
      <name val="Calibri"/>
      <family val="2"/>
      <scheme val="minor"/>
    </font>
    <font>
      <b/>
      <sz val="10"/>
      <color rgb="FF000000"/>
      <name val="Calibri"/>
      <family val="2"/>
      <scheme val="minor"/>
    </font>
    <font>
      <sz val="9"/>
      <color theme="1"/>
      <name val="Calibri"/>
      <family val="2"/>
      <scheme val="minor"/>
    </font>
    <font>
      <sz val="9"/>
      <color rgb="FF1F497D"/>
      <name val="Calibri"/>
      <family val="2"/>
      <scheme val="minor"/>
    </font>
    <font>
      <b/>
      <sz val="10"/>
      <color rgb="FFFF0000"/>
      <name val="Calibri"/>
      <family val="2"/>
      <scheme val="minor"/>
    </font>
    <font>
      <sz val="10"/>
      <color rgb="FF7030A0"/>
      <name val="Calibri"/>
      <family val="2"/>
      <scheme val="minor"/>
    </font>
    <font>
      <b/>
      <sz val="10"/>
      <color rgb="FF7030A0"/>
      <name val="Calibri"/>
      <family val="2"/>
      <scheme val="minor"/>
    </font>
    <font>
      <b/>
      <sz val="10"/>
      <name val="Calibri"/>
      <family val="2"/>
      <scheme val="minor"/>
    </font>
    <font>
      <sz val="11"/>
      <name val="Calibri"/>
      <family val="2"/>
      <scheme val="minor"/>
    </font>
  </fonts>
  <fills count="20">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5" tint="0.79998168889431442"/>
        <bgColor theme="6" tint="0.79998168889431442"/>
      </patternFill>
    </fill>
    <fill>
      <patternFill patternType="solid">
        <fgColor theme="4" tint="0.79998168889431442"/>
        <bgColor theme="6" tint="0.79998168889431442"/>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2" tint="-0.249977111117893"/>
        <bgColor indexed="64"/>
      </patternFill>
    </fill>
    <fill>
      <patternFill patternType="solid">
        <fgColor rgb="FF00B05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0070C0"/>
        <bgColor indexed="64"/>
      </patternFill>
    </fill>
    <fill>
      <patternFill patternType="solid">
        <fgColor theme="3" tint="0.39997558519241921"/>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double">
        <color rgb="FF00B0F0"/>
      </left>
      <right style="double">
        <color rgb="FF00B0F0"/>
      </right>
      <top style="double">
        <color rgb="FF00B0F0"/>
      </top>
      <bottom style="double">
        <color rgb="FF00B0F0"/>
      </bottom>
      <diagonal/>
    </border>
    <border>
      <left style="double">
        <color rgb="FF00B0F0"/>
      </left>
      <right style="double">
        <color rgb="FF00B0F0"/>
      </right>
      <top style="double">
        <color rgb="FF00B0F0"/>
      </top>
      <bottom style="thin">
        <color indexed="64"/>
      </bottom>
      <diagonal/>
    </border>
    <border>
      <left style="double">
        <color rgb="FF00B0F0"/>
      </left>
      <right style="double">
        <color rgb="FF00B0F0"/>
      </right>
      <top style="double">
        <color rgb="FF00B0F0"/>
      </top>
      <bottom/>
      <diagonal/>
    </border>
    <border>
      <left style="double">
        <color rgb="FF00B0F0"/>
      </left>
      <right style="double">
        <color rgb="FF00B0F0"/>
      </right>
      <top style="thin">
        <color indexed="64"/>
      </top>
      <bottom style="thin">
        <color indexed="64"/>
      </bottom>
      <diagonal/>
    </border>
    <border>
      <left style="double">
        <color rgb="FF00B0F0"/>
      </left>
      <right style="double">
        <color rgb="FF00B0F0"/>
      </right>
      <top/>
      <bottom/>
      <diagonal/>
    </border>
    <border>
      <left style="double">
        <color rgb="FF00B0F0"/>
      </left>
      <right style="double">
        <color rgb="FF00B0F0"/>
      </right>
      <top style="thin">
        <color indexed="64"/>
      </top>
      <bottom style="double">
        <color rgb="FF00B0F0"/>
      </bottom>
      <diagonal/>
    </border>
    <border>
      <left style="double">
        <color rgb="FF00B0F0"/>
      </left>
      <right style="double">
        <color rgb="FF00B0F0"/>
      </right>
      <top/>
      <bottom style="double">
        <color rgb="FF00B0F0"/>
      </bottom>
      <diagonal/>
    </border>
    <border>
      <left style="double">
        <color rgb="FF00B0F0"/>
      </left>
      <right/>
      <top style="double">
        <color rgb="FF00B0F0"/>
      </top>
      <bottom style="double">
        <color rgb="FF00B0F0"/>
      </bottom>
      <diagonal/>
    </border>
    <border>
      <left/>
      <right style="double">
        <color rgb="FF00B0F0"/>
      </right>
      <top style="double">
        <color rgb="FF00B0F0"/>
      </top>
      <bottom style="double">
        <color rgb="FF00B0F0"/>
      </bottom>
      <diagonal/>
    </border>
    <border>
      <left/>
      <right/>
      <top style="double">
        <color rgb="FF00B0F0"/>
      </top>
      <bottom style="double">
        <color rgb="FF00B0F0"/>
      </bottom>
      <diagonal/>
    </border>
  </borders>
  <cellStyleXfs count="3">
    <xf numFmtId="0" fontId="0" fillId="0" borderId="0"/>
    <xf numFmtId="9" fontId="8" fillId="0" borderId="0" applyFont="0" applyFill="0" applyBorder="0" applyAlignment="0" applyProtection="0"/>
    <xf numFmtId="43" fontId="8" fillId="0" borderId="0" applyFont="0" applyFill="0" applyBorder="0" applyAlignment="0" applyProtection="0"/>
  </cellStyleXfs>
  <cellXfs count="300">
    <xf numFmtId="0" fontId="0" fillId="0" borderId="0" xfId="0"/>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0" fillId="0" borderId="2"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10" fontId="0" fillId="4" borderId="1" xfId="0" applyNumberFormat="1" applyFont="1" applyFill="1" applyBorder="1" applyAlignment="1">
      <alignment horizontal="center" vertical="center" wrapText="1"/>
    </xf>
    <xf numFmtId="0" fontId="0" fillId="4" borderId="1" xfId="0" applyNumberFormat="1" applyFont="1" applyFill="1" applyBorder="1" applyAlignment="1">
      <alignment horizontal="center" vertical="center" wrapText="1"/>
    </xf>
    <xf numFmtId="0" fontId="0" fillId="5" borderId="1" xfId="0" applyNumberFormat="1" applyFont="1" applyFill="1" applyBorder="1" applyAlignment="1">
      <alignment horizontal="center" vertical="center" wrapText="1"/>
    </xf>
    <xf numFmtId="0" fontId="0" fillId="5" borderId="1" xfId="0" applyFont="1" applyFill="1" applyBorder="1" applyAlignment="1">
      <alignment horizontal="center" vertical="center" wrapText="1"/>
    </xf>
    <xf numFmtId="10" fontId="0" fillId="5"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49" fontId="0" fillId="0" borderId="2" xfId="0" applyNumberFormat="1" applyFont="1" applyFill="1" applyBorder="1" applyAlignment="1">
      <alignment horizontal="center" vertical="center" wrapText="1"/>
    </xf>
    <xf numFmtId="164" fontId="0" fillId="4"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6" borderId="1" xfId="0" applyNumberFormat="1" applyFill="1" applyBorder="1" applyAlignment="1">
      <alignment horizontal="center" vertical="center" wrapText="1"/>
    </xf>
    <xf numFmtId="0" fontId="0" fillId="7" borderId="1" xfId="0" applyNumberFormat="1" applyFill="1" applyBorder="1" applyAlignment="1">
      <alignment horizontal="center" vertical="center" wrapText="1"/>
    </xf>
    <xf numFmtId="0" fontId="0" fillId="7" borderId="1" xfId="0" applyFill="1" applyBorder="1" applyAlignment="1">
      <alignment horizontal="center" vertical="center" wrapText="1"/>
    </xf>
    <xf numFmtId="0" fontId="0" fillId="8" borderId="1" xfId="0" applyFill="1" applyBorder="1" applyAlignment="1">
      <alignment horizontal="center" vertical="center" wrapText="1"/>
    </xf>
    <xf numFmtId="4" fontId="0" fillId="6" borderId="1" xfId="0" applyNumberFormat="1" applyFill="1" applyBorder="1" applyAlignment="1">
      <alignment horizontal="center" vertical="center" wrapText="1"/>
    </xf>
    <xf numFmtId="165" fontId="0" fillId="7" borderId="1" xfId="0" applyNumberFormat="1" applyFill="1" applyBorder="1" applyAlignment="1">
      <alignment horizontal="center" vertical="center" wrapText="1"/>
    </xf>
    <xf numFmtId="4" fontId="0" fillId="7" borderId="1" xfId="0" applyNumberFormat="1" applyFill="1" applyBorder="1" applyAlignment="1">
      <alignment horizontal="center" vertical="center" wrapText="1"/>
    </xf>
    <xf numFmtId="9" fontId="0" fillId="6" borderId="1" xfId="0" applyNumberFormat="1" applyFill="1" applyBorder="1" applyAlignment="1">
      <alignment horizontal="center" vertical="center" wrapText="1"/>
    </xf>
    <xf numFmtId="164" fontId="0" fillId="6" borderId="1" xfId="0" applyNumberFormat="1" applyFill="1" applyBorder="1" applyAlignment="1">
      <alignment horizontal="center" vertical="center" wrapText="1"/>
    </xf>
    <xf numFmtId="164" fontId="0" fillId="7" borderId="1" xfId="0" applyNumberFormat="1" applyFill="1" applyBorder="1" applyAlignment="1">
      <alignment horizontal="center" vertical="center" wrapText="1"/>
    </xf>
    <xf numFmtId="10" fontId="0" fillId="6" borderId="1" xfId="0" applyNumberFormat="1" applyFill="1" applyBorder="1" applyAlignment="1">
      <alignment horizontal="center" vertical="center" wrapText="1"/>
    </xf>
    <xf numFmtId="10" fontId="0" fillId="7" borderId="1" xfId="0" applyNumberFormat="1" applyFill="1" applyBorder="1" applyAlignment="1">
      <alignment horizontal="center" vertical="center" wrapText="1"/>
    </xf>
    <xf numFmtId="0" fontId="0" fillId="8" borderId="1" xfId="0" applyFill="1" applyBorder="1"/>
    <xf numFmtId="9" fontId="0" fillId="7" borderId="1" xfId="0" applyNumberFormat="1" applyFill="1" applyBorder="1" applyAlignment="1">
      <alignment horizontal="center" vertical="center" wrapText="1"/>
    </xf>
    <xf numFmtId="0" fontId="0" fillId="0" borderId="1" xfId="0" applyFill="1" applyBorder="1"/>
    <xf numFmtId="9" fontId="0" fillId="6" borderId="1" xfId="0" applyNumberFormat="1" applyFill="1" applyBorder="1"/>
    <xf numFmtId="0" fontId="0" fillId="6" borderId="1" xfId="0" applyNumberFormat="1" applyFill="1" applyBorder="1"/>
    <xf numFmtId="0" fontId="0" fillId="7" borderId="1" xfId="0" applyNumberFormat="1" applyFill="1" applyBorder="1"/>
    <xf numFmtId="0" fontId="0" fillId="7" borderId="1" xfId="0" applyFill="1" applyBorder="1"/>
    <xf numFmtId="9" fontId="0" fillId="7" borderId="1" xfId="0" applyNumberFormat="1" applyFill="1" applyBorder="1" applyAlignment="1">
      <alignment horizontal="center"/>
    </xf>
    <xf numFmtId="0" fontId="0" fillId="0" borderId="1" xfId="0" applyBorder="1"/>
    <xf numFmtId="0" fontId="1" fillId="2" borderId="1" xfId="0" applyNumberFormat="1" applyFont="1" applyFill="1" applyBorder="1" applyAlignment="1">
      <alignment horizontal="center" vertical="center" wrapText="1"/>
    </xf>
    <xf numFmtId="9" fontId="0" fillId="4" borderId="1" xfId="0" applyNumberFormat="1" applyFont="1" applyFill="1" applyBorder="1" applyAlignment="1">
      <alignment horizontal="center" vertical="center" wrapText="1"/>
    </xf>
    <xf numFmtId="49" fontId="0" fillId="8" borderId="1" xfId="0" applyNumberFormat="1" applyFill="1" applyBorder="1" applyAlignment="1">
      <alignment horizontal="center" vertical="center" wrapText="1"/>
    </xf>
    <xf numFmtId="3" fontId="0" fillId="6" borderId="1" xfId="0" applyNumberFormat="1" applyFill="1" applyBorder="1" applyAlignment="1">
      <alignment horizontal="center" vertical="center" wrapText="1"/>
    </xf>
    <xf numFmtId="165" fontId="0" fillId="6" borderId="1" xfId="0" applyNumberFormat="1" applyFill="1" applyBorder="1" applyAlignment="1">
      <alignment horizontal="center" vertical="center" wrapText="1"/>
    </xf>
    <xf numFmtId="9" fontId="0" fillId="6" borderId="1" xfId="0" applyNumberFormat="1" applyFill="1" applyBorder="1" applyAlignment="1">
      <alignment horizontal="center" vertical="center"/>
    </xf>
    <xf numFmtId="0" fontId="0" fillId="0" borderId="1" xfId="0" applyFill="1" applyBorder="1" applyAlignment="1">
      <alignment horizontal="center" vertical="center"/>
    </xf>
    <xf numFmtId="10" fontId="0" fillId="7" borderId="1" xfId="0" applyNumberFormat="1" applyFill="1" applyBorder="1"/>
    <xf numFmtId="49" fontId="0" fillId="9" borderId="2" xfId="0" applyNumberFormat="1" applyFill="1" applyBorder="1" applyAlignment="1">
      <alignment horizontal="center" vertical="center" wrapText="1"/>
    </xf>
    <xf numFmtId="49" fontId="0" fillId="0" borderId="1" xfId="0" applyNumberFormat="1" applyBorder="1" applyAlignment="1">
      <alignment horizontal="center" vertical="center" wrapText="1"/>
    </xf>
    <xf numFmtId="0" fontId="0" fillId="6" borderId="1" xfId="0" applyFill="1" applyBorder="1" applyAlignment="1">
      <alignment horizontal="center" vertical="center" wrapText="1"/>
    </xf>
    <xf numFmtId="49" fontId="0" fillId="9" borderId="1" xfId="0" applyNumberForma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10" fontId="1" fillId="2" borderId="1" xfId="0" applyNumberFormat="1" applyFont="1" applyFill="1" applyBorder="1" applyAlignment="1">
      <alignment horizontal="center" vertical="center" wrapText="1"/>
    </xf>
    <xf numFmtId="166" fontId="0" fillId="6" borderId="1" xfId="0" applyNumberFormat="1" applyFill="1" applyBorder="1" applyAlignment="1">
      <alignment horizontal="center" vertical="center" wrapText="1"/>
    </xf>
    <xf numFmtId="166" fontId="0" fillId="7" borderId="1" xfId="0" applyNumberFormat="1" applyFill="1" applyBorder="1" applyAlignment="1">
      <alignment horizontal="center" vertical="center" wrapText="1"/>
    </xf>
    <xf numFmtId="0" fontId="5" fillId="0" borderId="0" xfId="0" applyFont="1"/>
    <xf numFmtId="0" fontId="5" fillId="0"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10" fontId="5" fillId="8" borderId="1" xfId="0" applyNumberFormat="1" applyFont="1" applyFill="1" applyBorder="1" applyAlignment="1">
      <alignment horizontal="center" vertical="center" wrapText="1"/>
    </xf>
    <xf numFmtId="0" fontId="0" fillId="0" borderId="0" xfId="0" applyAlignment="1">
      <alignment horizontal="center"/>
    </xf>
    <xf numFmtId="9" fontId="5" fillId="0" borderId="0" xfId="0" applyNumberFormat="1" applyFont="1"/>
    <xf numFmtId="49" fontId="9" fillId="8" borderId="1" xfId="0" applyNumberFormat="1" applyFont="1" applyFill="1" applyBorder="1" applyAlignment="1">
      <alignment horizontal="center" vertical="center" wrapText="1"/>
    </xf>
    <xf numFmtId="49" fontId="9" fillId="8" borderId="1" xfId="0" applyNumberFormat="1" applyFont="1" applyFill="1" applyBorder="1" applyAlignment="1">
      <alignment horizontal="justify" vertical="center" wrapText="1"/>
    </xf>
    <xf numFmtId="0" fontId="5" fillId="10" borderId="6" xfId="0" applyFont="1" applyFill="1" applyBorder="1" applyAlignment="1">
      <alignment horizontal="center" vertical="center" wrapText="1"/>
    </xf>
    <xf numFmtId="0" fontId="5" fillId="0" borderId="0" xfId="0" applyFont="1" applyAlignment="1">
      <alignment horizontal="center" vertical="center"/>
    </xf>
    <xf numFmtId="49" fontId="14" fillId="8" borderId="1" xfId="0" applyNumberFormat="1" applyFont="1" applyFill="1" applyBorder="1" applyAlignment="1">
      <alignment horizontal="center" vertical="center" wrapText="1"/>
    </xf>
    <xf numFmtId="0" fontId="5" fillId="11" borderId="1" xfId="0" applyFont="1" applyFill="1" applyBorder="1" applyAlignment="1">
      <alignment horizontal="center" vertical="center" wrapText="1"/>
    </xf>
    <xf numFmtId="49" fontId="5" fillId="11" borderId="1" xfId="0" applyNumberFormat="1" applyFont="1" applyFill="1" applyBorder="1" applyAlignment="1">
      <alignment horizontal="center" vertical="center" wrapText="1"/>
    </xf>
    <xf numFmtId="0" fontId="5" fillId="11" borderId="6" xfId="0" applyFont="1" applyFill="1" applyBorder="1" applyAlignment="1">
      <alignment horizontal="center" vertical="center" wrapText="1"/>
    </xf>
    <xf numFmtId="0" fontId="7" fillId="11" borderId="1" xfId="0" applyFont="1" applyFill="1" applyBorder="1" applyAlignment="1">
      <alignment horizontal="center" vertical="center" wrapText="1"/>
    </xf>
    <xf numFmtId="9" fontId="5" fillId="11" borderId="1" xfId="0" applyNumberFormat="1" applyFont="1" applyFill="1" applyBorder="1" applyAlignment="1">
      <alignment horizontal="center" vertical="center" wrapText="1"/>
    </xf>
    <xf numFmtId="49" fontId="0" fillId="11" borderId="1" xfId="0" applyNumberFormat="1" applyFill="1" applyBorder="1" applyAlignment="1">
      <alignment horizontal="center" vertical="center" wrapText="1"/>
    </xf>
    <xf numFmtId="10" fontId="9" fillId="11" borderId="1" xfId="0" applyNumberFormat="1" applyFont="1" applyFill="1" applyBorder="1" applyAlignment="1">
      <alignment horizontal="center" vertical="center" wrapText="1"/>
    </xf>
    <xf numFmtId="10" fontId="5" fillId="11" borderId="1" xfId="0" applyNumberFormat="1" applyFont="1" applyFill="1" applyBorder="1" applyAlignment="1">
      <alignment horizontal="center" vertical="center" wrapText="1"/>
    </xf>
    <xf numFmtId="10" fontId="7" fillId="11" borderId="1" xfId="0" applyNumberFormat="1" applyFont="1" applyFill="1" applyBorder="1" applyAlignment="1">
      <alignment horizontal="center" vertical="center" wrapText="1"/>
    </xf>
    <xf numFmtId="10" fontId="5" fillId="11" borderId="1" xfId="1" applyNumberFormat="1" applyFont="1" applyFill="1" applyBorder="1" applyAlignment="1">
      <alignment horizontal="center" vertical="center" wrapText="1"/>
    </xf>
    <xf numFmtId="3" fontId="5" fillId="11" borderId="1" xfId="0" applyNumberFormat="1" applyFont="1" applyFill="1" applyBorder="1" applyAlignment="1">
      <alignment horizontal="center" vertical="center" wrapText="1"/>
    </xf>
    <xf numFmtId="0" fontId="9" fillId="11" borderId="1" xfId="0" applyFont="1" applyFill="1" applyBorder="1" applyAlignment="1">
      <alignment horizontal="center" vertical="center" wrapText="1"/>
    </xf>
    <xf numFmtId="3" fontId="9" fillId="11" borderId="1" xfId="0" applyNumberFormat="1" applyFont="1" applyFill="1" applyBorder="1" applyAlignment="1">
      <alignment horizontal="center" vertical="center" wrapText="1"/>
    </xf>
    <xf numFmtId="164" fontId="5" fillId="11" borderId="1" xfId="0" applyNumberFormat="1" applyFont="1" applyFill="1" applyBorder="1" applyAlignment="1">
      <alignment horizontal="center" vertical="center" wrapText="1"/>
    </xf>
    <xf numFmtId="9" fontId="5" fillId="12" borderId="1" xfId="0" applyNumberFormat="1" applyFont="1" applyFill="1" applyBorder="1" applyAlignment="1">
      <alignment horizontal="center" vertical="center"/>
    </xf>
    <xf numFmtId="49" fontId="6" fillId="16" borderId="1" xfId="0" applyNumberFormat="1" applyFont="1" applyFill="1" applyBorder="1" applyAlignment="1">
      <alignment horizontal="center" vertical="center" wrapText="1"/>
    </xf>
    <xf numFmtId="10" fontId="7" fillId="8" borderId="1" xfId="0" applyNumberFormat="1" applyFont="1" applyFill="1" applyBorder="1" applyAlignment="1">
      <alignment horizontal="center" vertical="center" wrapText="1"/>
    </xf>
    <xf numFmtId="9" fontId="5" fillId="14" borderId="1" xfId="0" applyNumberFormat="1" applyFont="1" applyFill="1" applyBorder="1" applyAlignment="1">
      <alignment horizontal="center" vertical="center" wrapText="1"/>
    </xf>
    <xf numFmtId="9" fontId="5" fillId="12" borderId="1" xfId="1" applyFont="1" applyFill="1" applyBorder="1" applyAlignment="1">
      <alignment horizontal="center" vertical="center"/>
    </xf>
    <xf numFmtId="9" fontId="5" fillId="17" borderId="1" xfId="1" applyFont="1" applyFill="1" applyBorder="1" applyAlignment="1">
      <alignment horizontal="center" vertical="center"/>
    </xf>
    <xf numFmtId="49" fontId="5" fillId="17" borderId="1" xfId="0" applyNumberFormat="1" applyFont="1" applyFill="1" applyBorder="1" applyAlignment="1">
      <alignment horizontal="center" vertical="center" wrapText="1"/>
    </xf>
    <xf numFmtId="49" fontId="5" fillId="12" borderId="1" xfId="0" applyNumberFormat="1" applyFont="1" applyFill="1" applyBorder="1" applyAlignment="1">
      <alignment horizontal="center" vertical="center" wrapText="1"/>
    </xf>
    <xf numFmtId="9" fontId="5" fillId="17" borderId="1" xfId="0" applyNumberFormat="1" applyFont="1" applyFill="1" applyBorder="1" applyAlignment="1">
      <alignment horizontal="center" vertical="center"/>
    </xf>
    <xf numFmtId="0" fontId="5" fillId="8" borderId="1" xfId="0" applyFont="1" applyFill="1" applyBorder="1" applyAlignment="1">
      <alignment horizontal="left" vertical="center" wrapText="1"/>
    </xf>
    <xf numFmtId="49" fontId="4" fillId="15" borderId="4" xfId="0" applyNumberFormat="1" applyFont="1" applyFill="1" applyBorder="1" applyAlignment="1">
      <alignment horizontal="center" vertical="center" wrapText="1"/>
    </xf>
    <xf numFmtId="0" fontId="5" fillId="8" borderId="0" xfId="0" applyFont="1" applyFill="1" applyBorder="1"/>
    <xf numFmtId="0" fontId="11" fillId="8" borderId="0" xfId="0" applyFont="1" applyFill="1" applyBorder="1" applyAlignment="1">
      <alignment horizontal="center"/>
    </xf>
    <xf numFmtId="0" fontId="10" fillId="8" borderId="0" xfId="0" applyFont="1" applyFill="1" applyBorder="1" applyAlignment="1">
      <alignment horizontal="center"/>
    </xf>
    <xf numFmtId="0" fontId="5" fillId="8" borderId="0" xfId="0" applyFont="1" applyFill="1" applyBorder="1" applyAlignment="1">
      <alignment horizontal="center" vertical="center"/>
    </xf>
    <xf numFmtId="0" fontId="5" fillId="8" borderId="0" xfId="0" applyFont="1" applyFill="1" applyBorder="1" applyAlignment="1">
      <alignment horizontal="center"/>
    </xf>
    <xf numFmtId="0" fontId="17" fillId="8" borderId="0" xfId="0" applyFont="1" applyFill="1" applyBorder="1" applyAlignment="1">
      <alignment horizontal="left"/>
    </xf>
    <xf numFmtId="9" fontId="7" fillId="17" borderId="1" xfId="1" applyFont="1" applyFill="1" applyBorder="1" applyAlignment="1">
      <alignment horizontal="center" vertical="center"/>
    </xf>
    <xf numFmtId="0" fontId="20" fillId="14" borderId="1" xfId="0" applyFont="1" applyFill="1" applyBorder="1" applyAlignment="1">
      <alignment horizontal="center" vertical="center" wrapText="1"/>
    </xf>
    <xf numFmtId="0" fontId="20" fillId="11" borderId="1"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0" fillId="0" borderId="1" xfId="0" applyFont="1" applyBorder="1" applyAlignment="1">
      <alignment horizontal="center" vertical="center" wrapText="1"/>
    </xf>
    <xf numFmtId="9" fontId="20" fillId="11" borderId="1" xfId="0" applyNumberFormat="1" applyFont="1" applyFill="1" applyBorder="1" applyAlignment="1">
      <alignment horizontal="center" vertical="center" wrapText="1"/>
    </xf>
    <xf numFmtId="9" fontId="7" fillId="17" borderId="1" xfId="0" applyNumberFormat="1" applyFont="1" applyFill="1" applyBorder="1" applyAlignment="1">
      <alignment horizontal="center" vertical="center"/>
    </xf>
    <xf numFmtId="0" fontId="0" fillId="0" borderId="0" xfId="0"/>
    <xf numFmtId="0" fontId="0" fillId="8" borderId="0" xfId="0" applyFill="1"/>
    <xf numFmtId="49" fontId="4" fillId="15" borderId="9" xfId="0" applyNumberFormat="1" applyFont="1" applyFill="1" applyBorder="1" applyAlignment="1">
      <alignment horizontal="center" vertical="center" wrapText="1"/>
    </xf>
    <xf numFmtId="49" fontId="6" fillId="16" borderId="9" xfId="0" applyNumberFormat="1" applyFont="1" applyFill="1" applyBorder="1" applyAlignment="1">
      <alignment vertical="center" wrapText="1"/>
    </xf>
    <xf numFmtId="49" fontId="5" fillId="13" borderId="9" xfId="0" applyNumberFormat="1" applyFont="1" applyFill="1" applyBorder="1" applyAlignment="1">
      <alignment horizontal="center" vertical="center" wrapText="1"/>
    </xf>
    <xf numFmtId="0" fontId="5" fillId="13" borderId="9" xfId="0" applyFont="1" applyFill="1" applyBorder="1" applyAlignment="1">
      <alignment horizontal="center" vertical="center" wrapText="1"/>
    </xf>
    <xf numFmtId="0" fontId="9" fillId="13" borderId="9" xfId="0" applyFont="1" applyFill="1" applyBorder="1" applyAlignment="1">
      <alignment vertical="center" wrapText="1"/>
    </xf>
    <xf numFmtId="0" fontId="0" fillId="13" borderId="9" xfId="0" applyFill="1" applyBorder="1"/>
    <xf numFmtId="49" fontId="5" fillId="12" borderId="9" xfId="0" applyNumberFormat="1" applyFont="1" applyFill="1" applyBorder="1" applyAlignment="1">
      <alignment horizontal="center" vertical="center" wrapText="1"/>
    </xf>
    <xf numFmtId="49" fontId="6" fillId="16" borderId="9" xfId="0" applyNumberFormat="1" applyFont="1" applyFill="1" applyBorder="1" applyAlignment="1">
      <alignment horizontal="center" vertical="center" wrapText="1"/>
    </xf>
    <xf numFmtId="0" fontId="5" fillId="12" borderId="9" xfId="0" applyFont="1" applyFill="1" applyBorder="1" applyAlignment="1">
      <alignment horizontal="center" vertical="center" wrapText="1"/>
    </xf>
    <xf numFmtId="10" fontId="5" fillId="12" borderId="9" xfId="0" applyNumberFormat="1" applyFont="1" applyFill="1" applyBorder="1" applyAlignment="1">
      <alignment horizontal="center" vertical="center" wrapText="1"/>
    </xf>
    <xf numFmtId="0" fontId="9" fillId="12" borderId="9" xfId="0" applyFont="1" applyFill="1" applyBorder="1" applyAlignment="1">
      <alignment vertical="center" wrapText="1"/>
    </xf>
    <xf numFmtId="49" fontId="5" fillId="10" borderId="1" xfId="0" applyNumberFormat="1" applyFont="1" applyFill="1" applyBorder="1" applyAlignment="1">
      <alignment horizontal="center" vertical="center" wrapText="1"/>
    </xf>
    <xf numFmtId="10" fontId="5" fillId="12" borderId="9" xfId="0" applyNumberFormat="1" applyFont="1" applyFill="1" applyBorder="1" applyAlignment="1">
      <alignment vertical="center" wrapText="1"/>
    </xf>
    <xf numFmtId="9" fontId="5" fillId="12" borderId="9" xfId="0" applyNumberFormat="1" applyFont="1" applyFill="1" applyBorder="1" applyAlignment="1">
      <alignment vertical="center" wrapText="1"/>
    </xf>
    <xf numFmtId="0" fontId="23" fillId="17" borderId="9" xfId="0" applyFont="1" applyFill="1" applyBorder="1" applyAlignment="1">
      <alignment horizontal="center" vertical="center" wrapText="1"/>
    </xf>
    <xf numFmtId="9" fontId="5" fillId="12" borderId="9" xfId="0" applyNumberFormat="1" applyFont="1" applyFill="1" applyBorder="1" applyAlignment="1">
      <alignment horizontal="center" vertical="center" wrapText="1"/>
    </xf>
    <xf numFmtId="9" fontId="5" fillId="12" borderId="9" xfId="0" applyNumberFormat="1" applyFont="1" applyFill="1" applyBorder="1" applyAlignment="1">
      <alignment horizontal="center" vertical="center" wrapText="1"/>
    </xf>
    <xf numFmtId="9" fontId="9" fillId="12" borderId="9" xfId="1" applyFont="1" applyFill="1" applyBorder="1" applyAlignment="1">
      <alignment vertical="center" wrapText="1"/>
    </xf>
    <xf numFmtId="49" fontId="5" fillId="17" borderId="9" xfId="0" applyNumberFormat="1" applyFont="1" applyFill="1" applyBorder="1" applyAlignment="1">
      <alignment horizontal="center" vertical="center" wrapText="1"/>
    </xf>
    <xf numFmtId="0" fontId="5" fillId="17" borderId="9" xfId="0" applyFont="1" applyFill="1" applyBorder="1" applyAlignment="1">
      <alignment horizontal="center" vertical="center" wrapText="1"/>
    </xf>
    <xf numFmtId="10" fontId="5" fillId="17" borderId="9" xfId="0" applyNumberFormat="1" applyFont="1" applyFill="1" applyBorder="1" applyAlignment="1">
      <alignment horizontal="center" vertical="center" wrapText="1"/>
    </xf>
    <xf numFmtId="49" fontId="6" fillId="16" borderId="9" xfId="0" applyNumberFormat="1" applyFont="1" applyFill="1" applyBorder="1" applyAlignment="1">
      <alignment horizontal="center" vertical="center" wrapText="1"/>
    </xf>
    <xf numFmtId="0" fontId="5" fillId="17" borderId="9" xfId="0" applyFont="1" applyFill="1" applyBorder="1" applyAlignment="1">
      <alignment horizontal="center" vertical="center" wrapText="1"/>
    </xf>
    <xf numFmtId="49" fontId="9" fillId="17" borderId="9" xfId="0" applyNumberFormat="1" applyFont="1" applyFill="1" applyBorder="1" applyAlignment="1">
      <alignment horizontal="center" vertical="center" wrapText="1"/>
    </xf>
    <xf numFmtId="0" fontId="9" fillId="17" borderId="9" xfId="0" applyFont="1" applyFill="1" applyBorder="1" applyAlignment="1">
      <alignment vertical="center"/>
    </xf>
    <xf numFmtId="164" fontId="5" fillId="17" borderId="9" xfId="0" applyNumberFormat="1" applyFont="1" applyFill="1" applyBorder="1" applyAlignment="1">
      <alignment horizontal="center" vertical="center" wrapText="1"/>
    </xf>
    <xf numFmtId="164" fontId="9" fillId="17" borderId="9" xfId="0" applyNumberFormat="1" applyFont="1" applyFill="1" applyBorder="1" applyAlignment="1">
      <alignment horizontal="center" vertical="center" wrapText="1"/>
    </xf>
    <xf numFmtId="0" fontId="5" fillId="12" borderId="9" xfId="0" applyFont="1" applyFill="1" applyBorder="1" applyAlignment="1">
      <alignment horizontal="center" vertical="center" wrapText="1"/>
    </xf>
    <xf numFmtId="0" fontId="5" fillId="17" borderId="9" xfId="0" applyFont="1" applyFill="1" applyBorder="1" applyAlignment="1">
      <alignment vertical="center" wrapText="1"/>
    </xf>
    <xf numFmtId="0" fontId="13" fillId="17" borderId="9" xfId="0" applyFont="1" applyFill="1" applyBorder="1" applyAlignment="1">
      <alignment vertical="center" wrapText="1"/>
    </xf>
    <xf numFmtId="0" fontId="0" fillId="17" borderId="0" xfId="0" applyFill="1" applyAlignment="1">
      <alignment horizontal="center"/>
    </xf>
    <xf numFmtId="0" fontId="5" fillId="17" borderId="1" xfId="0" applyFont="1" applyFill="1" applyBorder="1" applyAlignment="1">
      <alignment horizontal="center" vertical="center" wrapText="1"/>
    </xf>
    <xf numFmtId="0" fontId="9" fillId="17" borderId="1" xfId="0" applyFont="1" applyFill="1" applyBorder="1" applyAlignment="1">
      <alignment horizontal="center" vertical="center" wrapText="1"/>
    </xf>
    <xf numFmtId="0" fontId="5" fillId="17" borderId="6" xfId="0" applyFont="1" applyFill="1" applyBorder="1" applyAlignment="1">
      <alignment horizontal="center"/>
    </xf>
    <xf numFmtId="0" fontId="5" fillId="12"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9" fillId="12" borderId="6" xfId="0" applyFont="1" applyFill="1" applyBorder="1" applyAlignment="1">
      <alignment horizontal="center" vertical="center" wrapText="1"/>
    </xf>
    <xf numFmtId="0" fontId="9" fillId="17" borderId="6" xfId="0" applyFont="1" applyFill="1" applyBorder="1" applyAlignment="1">
      <alignment horizontal="center" vertical="center" wrapText="1"/>
    </xf>
    <xf numFmtId="0" fontId="15" fillId="12" borderId="0" xfId="0" applyFont="1" applyFill="1" applyAlignment="1">
      <alignment vertical="top" wrapText="1"/>
    </xf>
    <xf numFmtId="0" fontId="5" fillId="12" borderId="6" xfId="0" applyFont="1" applyFill="1" applyBorder="1" applyAlignment="1">
      <alignment horizontal="center" vertical="center" wrapText="1"/>
    </xf>
    <xf numFmtId="49" fontId="5" fillId="19" borderId="1" xfId="0" applyNumberFormat="1" applyFont="1" applyFill="1" applyBorder="1" applyAlignment="1">
      <alignment horizontal="center" vertical="center" wrapText="1"/>
    </xf>
    <xf numFmtId="0" fontId="5" fillId="19" borderId="1" xfId="0" applyFont="1" applyFill="1" applyBorder="1" applyAlignment="1">
      <alignment horizontal="center" vertical="center" wrapText="1"/>
    </xf>
    <xf numFmtId="0" fontId="20" fillId="19" borderId="1" xfId="0" applyFont="1" applyFill="1" applyBorder="1" applyAlignment="1">
      <alignment horizontal="center" vertical="center" wrapText="1"/>
    </xf>
    <xf numFmtId="9" fontId="20" fillId="19" borderId="1" xfId="0" applyNumberFormat="1" applyFont="1" applyFill="1" applyBorder="1" applyAlignment="1">
      <alignment horizontal="center" vertical="center" wrapText="1"/>
    </xf>
    <xf numFmtId="0" fontId="14" fillId="19" borderId="1" xfId="0" applyFont="1" applyFill="1" applyBorder="1" applyAlignment="1">
      <alignment horizontal="center" vertical="center" wrapText="1"/>
    </xf>
    <xf numFmtId="0" fontId="5" fillId="19" borderId="6" xfId="0" applyFont="1" applyFill="1" applyBorder="1" applyAlignment="1">
      <alignment horizontal="center" vertical="center" wrapText="1"/>
    </xf>
    <xf numFmtId="0" fontId="5" fillId="19" borderId="1" xfId="0" applyFont="1" applyFill="1" applyBorder="1" applyAlignment="1">
      <alignment horizontal="center" vertical="center"/>
    </xf>
    <xf numFmtId="49" fontId="9" fillId="12" borderId="1" xfId="0" applyNumberFormat="1" applyFont="1" applyFill="1" applyBorder="1" applyAlignment="1">
      <alignment horizontal="center" vertical="center" wrapText="1"/>
    </xf>
    <xf numFmtId="9" fontId="9" fillId="12" borderId="1" xfId="0" applyNumberFormat="1" applyFont="1" applyFill="1" applyBorder="1" applyAlignment="1">
      <alignment horizontal="center" vertical="center"/>
    </xf>
    <xf numFmtId="10" fontId="9" fillId="12" borderId="1" xfId="0" applyNumberFormat="1" applyFont="1" applyFill="1" applyBorder="1" applyAlignment="1">
      <alignment horizontal="center" vertical="center" wrapText="1"/>
    </xf>
    <xf numFmtId="9" fontId="5" fillId="17" borderId="1" xfId="0" applyNumberFormat="1" applyFont="1" applyFill="1" applyBorder="1" applyAlignment="1">
      <alignment horizontal="center" vertical="center" wrapText="1"/>
    </xf>
    <xf numFmtId="10" fontId="5" fillId="17" borderId="1" xfId="0" applyNumberFormat="1" applyFont="1" applyFill="1" applyBorder="1" applyAlignment="1">
      <alignment horizontal="center" vertical="center" wrapText="1"/>
    </xf>
    <xf numFmtId="9" fontId="20" fillId="17" borderId="1" xfId="0" applyNumberFormat="1" applyFont="1" applyFill="1" applyBorder="1" applyAlignment="1">
      <alignment horizontal="center" vertical="center" wrapText="1"/>
    </xf>
    <xf numFmtId="9" fontId="7" fillId="17" borderId="1" xfId="0" applyNumberFormat="1" applyFont="1" applyFill="1" applyBorder="1" applyAlignment="1">
      <alignment horizontal="center" vertical="center" wrapText="1"/>
    </xf>
    <xf numFmtId="0" fontId="5" fillId="17" borderId="6" xfId="0" applyFont="1" applyFill="1" applyBorder="1" applyAlignment="1">
      <alignment horizontal="center" vertical="center" wrapText="1"/>
    </xf>
    <xf numFmtId="0" fontId="7" fillId="17" borderId="1" xfId="0" applyFont="1" applyFill="1" applyBorder="1" applyAlignment="1">
      <alignment horizontal="center" vertical="center" wrapText="1"/>
    </xf>
    <xf numFmtId="49" fontId="14" fillId="17" borderId="1" xfId="0" applyNumberFormat="1" applyFont="1" applyFill="1" applyBorder="1" applyAlignment="1">
      <alignment horizontal="left" vertical="top" wrapText="1"/>
    </xf>
    <xf numFmtId="0" fontId="5" fillId="17" borderId="0" xfId="0" applyFont="1" applyFill="1" applyAlignment="1">
      <alignment vertical="center"/>
    </xf>
    <xf numFmtId="0" fontId="17" fillId="17" borderId="0" xfId="0" applyFont="1" applyFill="1" applyAlignment="1">
      <alignment vertical="top" wrapText="1"/>
    </xf>
    <xf numFmtId="9" fontId="5" fillId="12" borderId="1" xfId="0" applyNumberFormat="1" applyFont="1" applyFill="1" applyBorder="1" applyAlignment="1">
      <alignment horizontal="center" vertical="center" wrapText="1"/>
    </xf>
    <xf numFmtId="10" fontId="5" fillId="12" borderId="1" xfId="0" applyNumberFormat="1" applyFont="1" applyFill="1" applyBorder="1" applyAlignment="1">
      <alignment horizontal="center" vertical="center" wrapText="1"/>
    </xf>
    <xf numFmtId="9" fontId="9" fillId="12" borderId="1" xfId="0" applyNumberFormat="1" applyFont="1" applyFill="1" applyBorder="1" applyAlignment="1">
      <alignment horizontal="center" vertical="center" wrapText="1"/>
    </xf>
    <xf numFmtId="10" fontId="7" fillId="12" borderId="1" xfId="0" applyNumberFormat="1" applyFont="1" applyFill="1" applyBorder="1" applyAlignment="1">
      <alignment horizontal="center" vertical="center" wrapText="1"/>
    </xf>
    <xf numFmtId="9" fontId="7" fillId="12" borderId="1" xfId="0" applyNumberFormat="1" applyFont="1" applyFill="1" applyBorder="1" applyAlignment="1">
      <alignment horizontal="center" vertical="center" wrapText="1"/>
    </xf>
    <xf numFmtId="9" fontId="20" fillId="12" borderId="1" xfId="0" applyNumberFormat="1" applyFont="1" applyFill="1" applyBorder="1" applyAlignment="1">
      <alignment horizontal="center" vertical="center" wrapText="1"/>
    </xf>
    <xf numFmtId="0" fontId="18" fillId="17" borderId="0" xfId="0" applyFont="1" applyFill="1" applyAlignment="1">
      <alignment vertical="center" wrapText="1"/>
    </xf>
    <xf numFmtId="0" fontId="5" fillId="17" borderId="6" xfId="0" applyFont="1" applyFill="1" applyBorder="1"/>
    <xf numFmtId="0" fontId="5" fillId="19" borderId="1" xfId="0" applyFont="1" applyFill="1" applyBorder="1" applyAlignment="1">
      <alignment horizontal="left" vertical="top" wrapText="1"/>
    </xf>
    <xf numFmtId="9" fontId="20" fillId="19" borderId="1" xfId="1" applyFont="1" applyFill="1" applyBorder="1" applyAlignment="1">
      <alignment horizontal="center" vertical="center" wrapText="1"/>
    </xf>
    <xf numFmtId="43" fontId="0" fillId="12" borderId="9" xfId="2" applyFont="1" applyFill="1" applyBorder="1" applyAlignment="1">
      <alignment horizontal="center" vertical="center"/>
    </xf>
    <xf numFmtId="2" fontId="5" fillId="12" borderId="9" xfId="0" applyNumberFormat="1" applyFont="1" applyFill="1" applyBorder="1" applyAlignment="1">
      <alignment horizontal="center" vertical="center" wrapText="1"/>
    </xf>
    <xf numFmtId="2" fontId="5" fillId="17" borderId="9" xfId="0" applyNumberFormat="1" applyFont="1" applyFill="1" applyBorder="1" applyAlignment="1">
      <alignment horizontal="center" vertical="center" wrapText="1"/>
    </xf>
    <xf numFmtId="43" fontId="0" fillId="0" borderId="0" xfId="2" applyFont="1"/>
    <xf numFmtId="43" fontId="0" fillId="17" borderId="9" xfId="2" applyFont="1" applyFill="1" applyBorder="1" applyAlignment="1">
      <alignment horizontal="center" vertical="center"/>
    </xf>
    <xf numFmtId="9" fontId="0" fillId="6" borderId="6" xfId="0" applyNumberFormat="1" applyFill="1" applyBorder="1" applyAlignment="1">
      <alignment horizontal="center" vertical="center" wrapText="1"/>
    </xf>
    <xf numFmtId="9" fontId="0" fillId="6" borderId="2" xfId="0" applyNumberFormat="1" applyFill="1" applyBorder="1" applyAlignment="1">
      <alignment horizontal="center" vertical="center" wrapText="1"/>
    </xf>
    <xf numFmtId="0" fontId="0" fillId="7" borderId="6" xfId="0" applyFill="1" applyBorder="1" applyAlignment="1">
      <alignment horizontal="center" vertical="center" wrapText="1"/>
    </xf>
    <xf numFmtId="0" fontId="0" fillId="7" borderId="2" xfId="0"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 fillId="3" borderId="4" xfId="0" applyNumberFormat="1" applyFont="1" applyFill="1" applyBorder="1" applyAlignment="1">
      <alignment horizontal="center" vertical="center" wrapText="1"/>
    </xf>
    <xf numFmtId="10" fontId="0" fillId="6" borderId="6" xfId="0" applyNumberFormat="1" applyFill="1" applyBorder="1" applyAlignment="1">
      <alignment horizontal="center" vertical="center" wrapText="1"/>
    </xf>
    <xf numFmtId="10" fontId="0" fillId="6" borderId="2" xfId="0" applyNumberFormat="1" applyFill="1" applyBorder="1" applyAlignment="1">
      <alignment horizontal="center" vertical="center" wrapText="1"/>
    </xf>
    <xf numFmtId="10" fontId="0" fillId="7" borderId="6" xfId="0" applyNumberFormat="1" applyFill="1" applyBorder="1" applyAlignment="1">
      <alignment horizontal="center" vertical="center" wrapText="1"/>
    </xf>
    <xf numFmtId="10" fontId="0" fillId="7" borderId="2" xfId="0" applyNumberFormat="1" applyFill="1" applyBorder="1" applyAlignment="1">
      <alignment horizontal="center" vertical="center" wrapText="1"/>
    </xf>
    <xf numFmtId="49" fontId="1" fillId="3" borderId="5" xfId="0" applyNumberFormat="1" applyFont="1" applyFill="1" applyBorder="1" applyAlignment="1">
      <alignment horizontal="center" vertical="center" wrapText="1"/>
    </xf>
    <xf numFmtId="10" fontId="0" fillId="6" borderId="7" xfId="0" applyNumberFormat="1" applyFill="1" applyBorder="1" applyAlignment="1">
      <alignment horizontal="center" vertical="center" wrapText="1"/>
    </xf>
    <xf numFmtId="0" fontId="0" fillId="7" borderId="7" xfId="0" applyFill="1" applyBorder="1" applyAlignment="1">
      <alignment horizontal="center" vertical="center" wrapText="1"/>
    </xf>
    <xf numFmtId="9" fontId="0" fillId="6" borderId="7" xfId="0" applyNumberFormat="1" applyFill="1" applyBorder="1" applyAlignment="1">
      <alignment horizontal="center" vertical="center" wrapText="1"/>
    </xf>
    <xf numFmtId="9" fontId="0" fillId="7" borderId="6" xfId="0" applyNumberFormat="1" applyFill="1" applyBorder="1" applyAlignment="1">
      <alignment horizontal="center" vertical="center" wrapText="1"/>
    </xf>
    <xf numFmtId="9" fontId="0" fillId="7" borderId="7" xfId="0" applyNumberFormat="1" applyFill="1" applyBorder="1" applyAlignment="1">
      <alignment horizontal="center" vertical="center" wrapText="1"/>
    </xf>
    <xf numFmtId="9" fontId="0" fillId="7" borderId="2" xfId="0" applyNumberFormat="1" applyFill="1" applyBorder="1" applyAlignment="1">
      <alignment horizontal="center" vertical="center" wrapText="1"/>
    </xf>
    <xf numFmtId="9" fontId="0" fillId="6" borderId="6" xfId="0" applyNumberFormat="1" applyFill="1" applyBorder="1" applyAlignment="1">
      <alignment horizontal="center" vertical="center"/>
    </xf>
    <xf numFmtId="9" fontId="0" fillId="6" borderId="2" xfId="0" applyNumberFormat="1" applyFill="1" applyBorder="1" applyAlignment="1">
      <alignment horizontal="center" vertical="center"/>
    </xf>
    <xf numFmtId="10" fontId="0" fillId="7" borderId="6" xfId="0" applyNumberFormat="1" applyFill="1" applyBorder="1" applyAlignment="1">
      <alignment horizontal="center"/>
    </xf>
    <xf numFmtId="10" fontId="0" fillId="7" borderId="2" xfId="0" applyNumberFormat="1" applyFill="1" applyBorder="1" applyAlignment="1">
      <alignment horizontal="center"/>
    </xf>
    <xf numFmtId="0" fontId="0" fillId="7" borderId="6" xfId="0" applyNumberFormat="1" applyFill="1" applyBorder="1" applyAlignment="1">
      <alignment horizontal="center" vertical="center" wrapText="1"/>
    </xf>
    <xf numFmtId="0" fontId="0" fillId="7" borderId="7" xfId="0" applyNumberFormat="1" applyFill="1" applyBorder="1" applyAlignment="1">
      <alignment horizontal="center" vertical="center" wrapText="1"/>
    </xf>
    <xf numFmtId="0" fontId="0" fillId="7" borderId="2" xfId="0" applyNumberFormat="1" applyFill="1" applyBorder="1" applyAlignment="1">
      <alignment horizontal="center" vertical="center" wrapText="1"/>
    </xf>
    <xf numFmtId="0" fontId="0" fillId="6" borderId="6" xfId="0" applyNumberFormat="1" applyFill="1" applyBorder="1" applyAlignment="1">
      <alignment horizontal="center" vertical="center" wrapText="1"/>
    </xf>
    <xf numFmtId="0" fontId="0" fillId="6" borderId="7" xfId="0" applyNumberFormat="1" applyFill="1" applyBorder="1" applyAlignment="1">
      <alignment horizontal="center" vertical="center" wrapText="1"/>
    </xf>
    <xf numFmtId="0" fontId="0" fillId="6" borderId="2" xfId="0" applyNumberFormat="1"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2" xfId="0"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10" fontId="0" fillId="7" borderId="7" xfId="0" applyNumberFormat="1" applyFill="1" applyBorder="1" applyAlignment="1">
      <alignment horizontal="center" vertical="center" wrapText="1"/>
    </xf>
    <xf numFmtId="164" fontId="0" fillId="6" borderId="6" xfId="0" applyNumberFormat="1" applyFill="1" applyBorder="1" applyAlignment="1">
      <alignment horizontal="center" vertical="center" wrapText="1"/>
    </xf>
    <xf numFmtId="164" fontId="0" fillId="6" borderId="2" xfId="0" applyNumberFormat="1" applyFill="1" applyBorder="1" applyAlignment="1">
      <alignment horizontal="center" vertical="center" wrapText="1"/>
    </xf>
    <xf numFmtId="164" fontId="0" fillId="7" borderId="6" xfId="0" applyNumberFormat="1" applyFill="1" applyBorder="1" applyAlignment="1">
      <alignment horizontal="center" vertical="center" wrapText="1"/>
    </xf>
    <xf numFmtId="164" fontId="0" fillId="7" borderId="2" xfId="0" applyNumberFormat="1" applyFill="1" applyBorder="1" applyAlignment="1">
      <alignment horizontal="center" vertical="center" wrapText="1"/>
    </xf>
    <xf numFmtId="164" fontId="0" fillId="6" borderId="7" xfId="0" applyNumberFormat="1" applyFill="1" applyBorder="1" applyAlignment="1">
      <alignment horizontal="center" vertical="center" wrapText="1"/>
    </xf>
    <xf numFmtId="164" fontId="0" fillId="7" borderId="7" xfId="0" applyNumberFormat="1" applyFill="1" applyBorder="1" applyAlignment="1">
      <alignment horizontal="center" vertical="center" wrapText="1"/>
    </xf>
    <xf numFmtId="10" fontId="12" fillId="7" borderId="6" xfId="0" applyNumberFormat="1" applyFont="1" applyFill="1" applyBorder="1" applyAlignment="1">
      <alignment horizontal="center" vertical="center" wrapText="1"/>
    </xf>
    <xf numFmtId="49" fontId="6" fillId="16" borderId="1" xfId="0" applyNumberFormat="1" applyFont="1" applyFill="1" applyBorder="1" applyAlignment="1">
      <alignment horizontal="center" vertical="center" wrapText="1"/>
    </xf>
    <xf numFmtId="9" fontId="5" fillId="11" borderId="1" xfId="0" applyNumberFormat="1" applyFont="1" applyFill="1" applyBorder="1" applyAlignment="1">
      <alignment horizontal="center" vertical="center" wrapText="1"/>
    </xf>
    <xf numFmtId="164" fontId="5" fillId="11" borderId="1" xfId="0" applyNumberFormat="1" applyFont="1" applyFill="1" applyBorder="1" applyAlignment="1">
      <alignment horizontal="center" vertical="center" wrapText="1"/>
    </xf>
    <xf numFmtId="9" fontId="5" fillId="17" borderId="1" xfId="0" applyNumberFormat="1" applyFont="1" applyFill="1" applyBorder="1" applyAlignment="1">
      <alignment horizontal="center" vertical="center" wrapText="1"/>
    </xf>
    <xf numFmtId="164" fontId="5" fillId="17" borderId="1" xfId="0" applyNumberFormat="1" applyFont="1" applyFill="1" applyBorder="1" applyAlignment="1">
      <alignment horizontal="center" vertical="center" wrapText="1"/>
    </xf>
    <xf numFmtId="9" fontId="5" fillId="19" borderId="1" xfId="0" applyNumberFormat="1" applyFont="1" applyFill="1" applyBorder="1" applyAlignment="1">
      <alignment horizontal="center" vertical="center" wrapText="1"/>
    </xf>
    <xf numFmtId="164" fontId="5" fillId="19" borderId="1" xfId="0" applyNumberFormat="1" applyFont="1" applyFill="1" applyBorder="1" applyAlignment="1">
      <alignment horizontal="center" vertical="center" wrapText="1"/>
    </xf>
    <xf numFmtId="0" fontId="5" fillId="11" borderId="1" xfId="0" applyFont="1" applyFill="1" applyBorder="1" applyAlignment="1">
      <alignment horizontal="center" vertical="center" wrapText="1"/>
    </xf>
    <xf numFmtId="10" fontId="5" fillId="11" borderId="1" xfId="0" applyNumberFormat="1"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2" xfId="0" applyFont="1" applyFill="1" applyBorder="1" applyAlignment="1">
      <alignment horizontal="center" vertical="center" wrapText="1"/>
    </xf>
    <xf numFmtId="10" fontId="5" fillId="11" borderId="6" xfId="0" applyNumberFormat="1" applyFont="1" applyFill="1" applyBorder="1" applyAlignment="1">
      <alignment horizontal="center" vertical="center" wrapText="1"/>
    </xf>
    <xf numFmtId="10" fontId="5" fillId="11" borderId="7" xfId="0" applyNumberFormat="1" applyFont="1" applyFill="1" applyBorder="1" applyAlignment="1">
      <alignment horizontal="center" vertical="center" wrapText="1"/>
    </xf>
    <xf numFmtId="10" fontId="5" fillId="11" borderId="2" xfId="0" applyNumberFormat="1" applyFont="1" applyFill="1" applyBorder="1" applyAlignment="1">
      <alignment horizontal="center" vertical="center" wrapText="1"/>
    </xf>
    <xf numFmtId="9" fontId="5" fillId="12" borderId="1" xfId="0" applyNumberFormat="1" applyFont="1" applyFill="1" applyBorder="1" applyAlignment="1">
      <alignment horizontal="center" vertical="center" wrapText="1"/>
    </xf>
    <xf numFmtId="0" fontId="5" fillId="17" borderId="1" xfId="0" applyFont="1" applyFill="1" applyBorder="1" applyAlignment="1">
      <alignment horizontal="center" vertical="center" wrapText="1"/>
    </xf>
    <xf numFmtId="0" fontId="7" fillId="17" borderId="1" xfId="0" applyFont="1" applyFill="1" applyBorder="1" applyAlignment="1">
      <alignment horizontal="center" vertical="center" wrapText="1"/>
    </xf>
    <xf numFmtId="9" fontId="9" fillId="12" borderId="1" xfId="0" applyNumberFormat="1" applyFont="1" applyFill="1" applyBorder="1" applyAlignment="1">
      <alignment horizontal="center" vertical="center" wrapText="1"/>
    </xf>
    <xf numFmtId="10" fontId="9" fillId="12" borderId="6" xfId="0" applyNumberFormat="1" applyFont="1" applyFill="1" applyBorder="1" applyAlignment="1">
      <alignment horizontal="center" vertical="center" wrapText="1"/>
    </xf>
    <xf numFmtId="0" fontId="9" fillId="12" borderId="7"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9" fillId="12" borderId="6" xfId="0" applyFont="1" applyFill="1" applyBorder="1" applyAlignment="1">
      <alignment horizontal="center" vertical="center" wrapText="1"/>
    </xf>
    <xf numFmtId="0" fontId="9" fillId="17" borderId="1" xfId="0" applyFont="1" applyFill="1" applyBorder="1" applyAlignment="1">
      <alignment horizontal="center" vertical="center" wrapText="1"/>
    </xf>
    <xf numFmtId="0" fontId="9" fillId="17" borderId="6"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9" fillId="17" borderId="2"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7" fillId="17" borderId="6" xfId="0" applyFont="1" applyFill="1" applyBorder="1" applyAlignment="1">
      <alignment horizontal="center" vertical="center" wrapText="1"/>
    </xf>
    <xf numFmtId="0" fontId="7" fillId="17" borderId="7" xfId="0" applyFont="1" applyFill="1" applyBorder="1" applyAlignment="1">
      <alignment horizontal="center" vertical="center" wrapText="1"/>
    </xf>
    <xf numFmtId="0" fontId="7" fillId="17" borderId="2" xfId="0" applyFont="1" applyFill="1" applyBorder="1" applyAlignment="1">
      <alignment horizontal="center" vertical="center" wrapText="1"/>
    </xf>
    <xf numFmtId="0" fontId="11" fillId="0" borderId="8" xfId="0" applyFont="1" applyBorder="1" applyAlignment="1">
      <alignment horizontal="center"/>
    </xf>
    <xf numFmtId="0" fontId="11" fillId="0" borderId="0" xfId="0" applyFont="1" applyBorder="1" applyAlignment="1">
      <alignment horizontal="center"/>
    </xf>
    <xf numFmtId="0" fontId="5" fillId="8" borderId="0" xfId="0" applyFont="1" applyFill="1" applyBorder="1" applyAlignment="1">
      <alignment horizontal="center" vertical="center" wrapText="1"/>
    </xf>
    <xf numFmtId="0" fontId="4" fillId="17"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4" fillId="18" borderId="1" xfId="0" applyFont="1" applyFill="1" applyBorder="1" applyAlignment="1">
      <alignment horizontal="center" vertical="center" wrapText="1"/>
    </xf>
    <xf numFmtId="0" fontId="19" fillId="8" borderId="1" xfId="0" applyFont="1" applyFill="1" applyBorder="1" applyAlignment="1">
      <alignment horizontal="center" wrapText="1"/>
    </xf>
    <xf numFmtId="0" fontId="21" fillId="19" borderId="1" xfId="0" applyFont="1" applyFill="1" applyBorder="1" applyAlignment="1">
      <alignment horizontal="center" vertical="center" wrapText="1"/>
    </xf>
    <xf numFmtId="9" fontId="9" fillId="12" borderId="9" xfId="1" applyFont="1" applyFill="1" applyBorder="1" applyAlignment="1">
      <alignment horizontal="center" vertical="center" wrapText="1"/>
    </xf>
    <xf numFmtId="0" fontId="11" fillId="0" borderId="0" xfId="0" applyFont="1" applyBorder="1" applyAlignment="1">
      <alignment horizontal="left" vertical="top"/>
    </xf>
    <xf numFmtId="0" fontId="4" fillId="17" borderId="10" xfId="0" applyFont="1" applyFill="1" applyBorder="1" applyAlignment="1">
      <alignment horizontal="center" vertical="center" wrapText="1"/>
    </xf>
    <xf numFmtId="0" fontId="4" fillId="17" borderId="12"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4" fillId="12" borderId="10" xfId="0" applyFont="1" applyFill="1" applyBorder="1" applyAlignment="1">
      <alignment horizontal="center" vertical="center" wrapText="1"/>
    </xf>
    <xf numFmtId="0" fontId="4" fillId="12" borderId="12" xfId="0" applyFont="1" applyFill="1" applyBorder="1" applyAlignment="1">
      <alignment horizontal="center" vertical="center" wrapText="1"/>
    </xf>
    <xf numFmtId="0" fontId="4" fillId="12" borderId="14" xfId="0" applyFont="1" applyFill="1" applyBorder="1" applyAlignment="1">
      <alignment horizontal="center" vertical="center" wrapText="1"/>
    </xf>
    <xf numFmtId="0" fontId="4" fillId="13" borderId="10" xfId="0" applyFont="1" applyFill="1" applyBorder="1" applyAlignment="1">
      <alignment horizontal="center" vertical="center" wrapText="1"/>
    </xf>
    <xf numFmtId="0" fontId="4" fillId="13" borderId="12" xfId="0" applyFont="1" applyFill="1" applyBorder="1" applyAlignment="1">
      <alignment horizontal="center" vertical="center" wrapText="1"/>
    </xf>
    <xf numFmtId="0" fontId="4" fillId="13" borderId="14" xfId="0" applyFont="1" applyFill="1" applyBorder="1" applyAlignment="1">
      <alignment horizontal="center" vertical="center" wrapText="1"/>
    </xf>
    <xf numFmtId="0" fontId="19" fillId="8" borderId="11" xfId="0" applyFont="1" applyFill="1" applyBorder="1" applyAlignment="1">
      <alignment horizontal="center" vertical="center" wrapText="1"/>
    </xf>
    <xf numFmtId="0" fontId="19" fillId="8" borderId="13" xfId="0" applyFont="1" applyFill="1" applyBorder="1" applyAlignment="1">
      <alignment horizontal="center" vertical="center" wrapText="1"/>
    </xf>
    <xf numFmtId="0" fontId="19" fillId="8" borderId="15" xfId="0" applyFont="1" applyFill="1" applyBorder="1" applyAlignment="1">
      <alignment horizontal="center" vertical="center" wrapText="1"/>
    </xf>
    <xf numFmtId="0" fontId="22" fillId="19" borderId="10" xfId="0" applyFont="1" applyFill="1" applyBorder="1" applyAlignment="1">
      <alignment horizontal="center" vertical="center" wrapText="1"/>
    </xf>
    <xf numFmtId="0" fontId="22" fillId="19" borderId="12" xfId="0" applyFont="1" applyFill="1" applyBorder="1" applyAlignment="1">
      <alignment horizontal="center" vertical="center" wrapText="1"/>
    </xf>
    <xf numFmtId="0" fontId="22" fillId="19" borderId="14" xfId="0" applyFont="1" applyFill="1" applyBorder="1" applyAlignment="1">
      <alignment horizontal="center" vertical="center" wrapText="1"/>
    </xf>
    <xf numFmtId="9" fontId="5" fillId="12" borderId="9" xfId="0" applyNumberFormat="1" applyFont="1" applyFill="1" applyBorder="1" applyAlignment="1">
      <alignment horizontal="center" vertical="center" wrapText="1"/>
    </xf>
    <xf numFmtId="0" fontId="9" fillId="12" borderId="9" xfId="0" applyFont="1" applyFill="1" applyBorder="1" applyAlignment="1">
      <alignment horizontal="center" vertical="center" wrapText="1"/>
    </xf>
    <xf numFmtId="0" fontId="5" fillId="12" borderId="9" xfId="0" applyFont="1" applyFill="1" applyBorder="1" applyAlignment="1">
      <alignment horizontal="center" vertical="center" wrapText="1"/>
    </xf>
    <xf numFmtId="0" fontId="9" fillId="17" borderId="9" xfId="0" applyFont="1" applyFill="1" applyBorder="1" applyAlignment="1">
      <alignment horizontal="center" vertical="center" wrapText="1"/>
    </xf>
    <xf numFmtId="9" fontId="9" fillId="17" borderId="9" xfId="0" applyNumberFormat="1" applyFont="1" applyFill="1" applyBorder="1" applyAlignment="1">
      <alignment vertical="center" wrapText="1"/>
    </xf>
    <xf numFmtId="0" fontId="9" fillId="17" borderId="9" xfId="0" applyFont="1" applyFill="1" applyBorder="1" applyAlignment="1">
      <alignment vertical="center" wrapText="1"/>
    </xf>
    <xf numFmtId="9" fontId="5" fillId="17" borderId="9" xfId="0" applyNumberFormat="1" applyFont="1" applyFill="1" applyBorder="1" applyAlignment="1">
      <alignment vertical="center" wrapText="1"/>
    </xf>
    <xf numFmtId="0" fontId="5" fillId="17" borderId="9" xfId="0" applyFont="1" applyFill="1" applyBorder="1" applyAlignment="1">
      <alignment vertical="center" wrapText="1"/>
    </xf>
    <xf numFmtId="0" fontId="7" fillId="17" borderId="16" xfId="0" applyFont="1" applyFill="1" applyBorder="1" applyAlignment="1">
      <alignment horizontal="center" vertical="center" wrapText="1"/>
    </xf>
    <xf numFmtId="0" fontId="7" fillId="17" borderId="17" xfId="0" applyFont="1" applyFill="1" applyBorder="1" applyAlignment="1">
      <alignment horizontal="center" vertical="center" wrapText="1"/>
    </xf>
    <xf numFmtId="9" fontId="7" fillId="17" borderId="9" xfId="0" applyNumberFormat="1" applyFont="1" applyFill="1" applyBorder="1" applyAlignment="1">
      <alignment horizontal="center" vertical="center" wrapText="1"/>
    </xf>
    <xf numFmtId="0" fontId="9" fillId="17" borderId="16" xfId="0" applyFont="1" applyFill="1" applyBorder="1" applyAlignment="1">
      <alignment horizontal="center" vertical="center" wrapText="1"/>
    </xf>
    <xf numFmtId="0" fontId="9" fillId="17" borderId="17" xfId="0" applyFont="1" applyFill="1" applyBorder="1" applyAlignment="1">
      <alignment horizontal="center" vertical="center" wrapText="1"/>
    </xf>
    <xf numFmtId="0" fontId="5" fillId="17" borderId="9" xfId="0" applyFont="1" applyFill="1" applyBorder="1" applyAlignment="1">
      <alignment horizontal="center" vertical="center" wrapText="1"/>
    </xf>
    <xf numFmtId="0" fontId="9" fillId="13" borderId="9" xfId="0" applyFont="1" applyFill="1" applyBorder="1" applyAlignment="1">
      <alignment horizontal="center" vertical="center" wrapText="1"/>
    </xf>
    <xf numFmtId="0" fontId="5" fillId="13" borderId="9" xfId="0" applyFont="1" applyFill="1" applyBorder="1" applyAlignment="1">
      <alignment horizontal="center" vertical="center" wrapText="1"/>
    </xf>
    <xf numFmtId="49" fontId="6" fillId="16" borderId="9" xfId="0" applyNumberFormat="1" applyFont="1" applyFill="1" applyBorder="1" applyAlignment="1">
      <alignment horizontal="center" vertical="center" wrapText="1"/>
    </xf>
    <xf numFmtId="0" fontId="9" fillId="17" borderId="18" xfId="0" applyFont="1" applyFill="1" applyBorder="1" applyAlignment="1">
      <alignment horizontal="center" vertical="center" wrapText="1"/>
    </xf>
    <xf numFmtId="0" fontId="5" fillId="17" borderId="16" xfId="0" applyFont="1" applyFill="1" applyBorder="1" applyAlignment="1">
      <alignment horizontal="center" vertical="center" wrapText="1"/>
    </xf>
    <xf numFmtId="0" fontId="5" fillId="17" borderId="18" xfId="0" applyFont="1" applyFill="1" applyBorder="1" applyAlignment="1">
      <alignment horizontal="center" vertical="center" wrapText="1"/>
    </xf>
    <xf numFmtId="0" fontId="5" fillId="17" borderId="17" xfId="0" applyFont="1" applyFill="1" applyBorder="1" applyAlignment="1">
      <alignment horizontal="center" vertical="center" wrapText="1"/>
    </xf>
  </cellXfs>
  <cellStyles count="3">
    <cellStyle name="Normal" xfId="0" builtinId="0"/>
    <cellStyle name="Porcentagem" xfId="1" builtinId="5"/>
    <cellStyle name="Vírgula"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opLeftCell="A13" workbookViewId="0">
      <selection activeCell="B14" sqref="B14"/>
    </sheetView>
  </sheetViews>
  <sheetFormatPr defaultRowHeight="15" x14ac:dyDescent="0.25"/>
  <cols>
    <col min="1" max="1" width="17" customWidth="1"/>
    <col min="2" max="2" width="15.5703125" customWidth="1"/>
  </cols>
  <sheetData>
    <row r="1" spans="1:15" ht="30" x14ac:dyDescent="0.25">
      <c r="A1" s="1" t="s">
        <v>0</v>
      </c>
      <c r="B1" s="2" t="s">
        <v>1</v>
      </c>
      <c r="C1" s="1" t="s">
        <v>2</v>
      </c>
      <c r="D1" s="1" t="s">
        <v>3</v>
      </c>
      <c r="E1" s="1" t="s">
        <v>4</v>
      </c>
      <c r="F1" s="1" t="s">
        <v>5</v>
      </c>
      <c r="G1" s="1" t="s">
        <v>6</v>
      </c>
      <c r="H1" s="1" t="s">
        <v>7</v>
      </c>
      <c r="I1" s="1" t="s">
        <v>8</v>
      </c>
      <c r="J1" s="1" t="s">
        <v>9</v>
      </c>
      <c r="K1" s="1" t="s">
        <v>5</v>
      </c>
      <c r="L1" s="1" t="s">
        <v>10</v>
      </c>
      <c r="M1" s="1" t="s">
        <v>11</v>
      </c>
      <c r="N1" s="1" t="s">
        <v>12</v>
      </c>
      <c r="O1" s="1" t="s">
        <v>13</v>
      </c>
    </row>
    <row r="2" spans="1:15" ht="90" x14ac:dyDescent="0.25">
      <c r="A2" s="181" t="s">
        <v>16</v>
      </c>
      <c r="B2" s="3" t="s">
        <v>17</v>
      </c>
      <c r="C2" s="4" t="s">
        <v>18</v>
      </c>
      <c r="D2" s="4" t="s">
        <v>19</v>
      </c>
      <c r="E2" s="4" t="s">
        <v>20</v>
      </c>
      <c r="F2" s="5">
        <v>0.1525</v>
      </c>
      <c r="G2" s="6" t="s">
        <v>21</v>
      </c>
      <c r="H2" s="6" t="s">
        <v>21</v>
      </c>
      <c r="I2" s="5">
        <v>0.1525</v>
      </c>
      <c r="J2" s="5">
        <v>0.1525</v>
      </c>
      <c r="K2" s="7" t="s">
        <v>22</v>
      </c>
      <c r="L2" s="8" t="s">
        <v>23</v>
      </c>
      <c r="M2" s="8" t="s">
        <v>23</v>
      </c>
      <c r="N2" s="9">
        <v>0.1235</v>
      </c>
      <c r="O2" s="8" t="s">
        <v>21</v>
      </c>
    </row>
    <row r="3" spans="1:15" ht="120" x14ac:dyDescent="0.25">
      <c r="A3" s="182"/>
      <c r="B3" s="11" t="s">
        <v>24</v>
      </c>
      <c r="C3" s="4" t="s">
        <v>25</v>
      </c>
      <c r="D3" s="4" t="s">
        <v>19</v>
      </c>
      <c r="E3" s="4" t="s">
        <v>26</v>
      </c>
      <c r="F3" s="12">
        <v>0.04</v>
      </c>
      <c r="G3" s="12">
        <v>0.04</v>
      </c>
      <c r="H3" s="12">
        <v>0.04</v>
      </c>
      <c r="I3" s="12">
        <v>0.04</v>
      </c>
      <c r="J3" s="12">
        <v>0.04</v>
      </c>
      <c r="K3" s="7">
        <v>0.3125</v>
      </c>
      <c r="L3" s="9">
        <v>4.3E-3</v>
      </c>
      <c r="M3" s="9">
        <v>2.8999999999999998E-3</v>
      </c>
      <c r="N3" s="9">
        <v>2.8E-3</v>
      </c>
      <c r="O3" s="9">
        <v>2.5000000000000001E-3</v>
      </c>
    </row>
    <row r="4" spans="1:15" ht="90" x14ac:dyDescent="0.25">
      <c r="A4" s="13" t="s">
        <v>27</v>
      </c>
      <c r="B4" s="3" t="s">
        <v>28</v>
      </c>
      <c r="C4" s="4" t="s">
        <v>29</v>
      </c>
      <c r="D4" s="14" t="s">
        <v>19</v>
      </c>
      <c r="E4" s="14" t="s">
        <v>30</v>
      </c>
      <c r="F4" s="15">
        <v>491</v>
      </c>
      <c r="G4" s="15">
        <v>122.5</v>
      </c>
      <c r="H4" s="15">
        <v>122.5</v>
      </c>
      <c r="I4" s="15">
        <v>122.5</v>
      </c>
      <c r="J4" s="15">
        <v>122.5</v>
      </c>
      <c r="K4" s="16">
        <v>491</v>
      </c>
      <c r="L4" s="17">
        <v>122.75</v>
      </c>
      <c r="M4" s="17">
        <v>122.75</v>
      </c>
      <c r="N4" s="17">
        <v>122.75</v>
      </c>
      <c r="O4" s="17">
        <v>122.75</v>
      </c>
    </row>
    <row r="5" spans="1:15" ht="180" x14ac:dyDescent="0.25">
      <c r="A5" s="181" t="s">
        <v>31</v>
      </c>
      <c r="B5" s="3" t="s">
        <v>32</v>
      </c>
      <c r="C5" s="4" t="s">
        <v>33</v>
      </c>
      <c r="D5" s="14" t="s">
        <v>19</v>
      </c>
      <c r="E5" s="14" t="s">
        <v>20</v>
      </c>
      <c r="F5" s="19">
        <v>5500</v>
      </c>
      <c r="G5" s="19">
        <v>1375</v>
      </c>
      <c r="H5" s="19">
        <v>1375</v>
      </c>
      <c r="I5" s="19">
        <v>1375</v>
      </c>
      <c r="J5" s="19">
        <v>1375</v>
      </c>
      <c r="K5" s="16">
        <v>5.5</v>
      </c>
      <c r="L5" s="17" t="s">
        <v>21</v>
      </c>
      <c r="M5" s="17" t="s">
        <v>21</v>
      </c>
      <c r="N5" s="17">
        <v>988.46</v>
      </c>
      <c r="O5" s="17"/>
    </row>
    <row r="6" spans="1:15" ht="180" x14ac:dyDescent="0.25">
      <c r="A6" s="187"/>
      <c r="B6" s="3" t="s">
        <v>34</v>
      </c>
      <c r="C6" s="4" t="s">
        <v>35</v>
      </c>
      <c r="D6" s="4" t="s">
        <v>19</v>
      </c>
      <c r="E6" s="4" t="s">
        <v>20</v>
      </c>
      <c r="F6" s="15">
        <v>455</v>
      </c>
      <c r="G6" s="15">
        <v>113.75</v>
      </c>
      <c r="H6" s="15">
        <v>113.75</v>
      </c>
      <c r="I6" s="15">
        <v>113.75</v>
      </c>
      <c r="J6" s="15">
        <v>113.75</v>
      </c>
      <c r="K6" s="16">
        <v>455</v>
      </c>
      <c r="L6" s="17">
        <v>100.36</v>
      </c>
      <c r="M6" s="17">
        <v>100.36</v>
      </c>
      <c r="N6" s="17">
        <v>100.36</v>
      </c>
      <c r="O6" s="17">
        <v>100.36</v>
      </c>
    </row>
    <row r="7" spans="1:15" ht="75" x14ac:dyDescent="0.25">
      <c r="A7" s="182"/>
      <c r="B7" s="3" t="s">
        <v>36</v>
      </c>
      <c r="C7" s="4" t="s">
        <v>37</v>
      </c>
      <c r="D7" s="14" t="s">
        <v>19</v>
      </c>
      <c r="E7" s="14" t="s">
        <v>38</v>
      </c>
      <c r="F7" s="19"/>
      <c r="G7" s="15">
        <v>1.375</v>
      </c>
      <c r="H7" s="15">
        <v>1.375</v>
      </c>
      <c r="I7" s="15">
        <v>1.375</v>
      </c>
      <c r="J7" s="15">
        <v>1.375</v>
      </c>
      <c r="K7" s="16" t="s">
        <v>21</v>
      </c>
      <c r="L7" s="17" t="s">
        <v>21</v>
      </c>
      <c r="M7" s="17" t="s">
        <v>21</v>
      </c>
      <c r="N7" s="20">
        <v>9.8799999999999999E-3</v>
      </c>
      <c r="O7" s="21"/>
    </row>
    <row r="8" spans="1:15" ht="120" x14ac:dyDescent="0.25">
      <c r="A8" s="13" t="s">
        <v>39</v>
      </c>
      <c r="B8" s="3" t="s">
        <v>40</v>
      </c>
      <c r="C8" s="4" t="s">
        <v>41</v>
      </c>
      <c r="D8" s="14" t="s">
        <v>19</v>
      </c>
      <c r="E8" s="14" t="s">
        <v>42</v>
      </c>
      <c r="F8" s="22">
        <v>25</v>
      </c>
      <c r="G8" s="15" t="s">
        <v>21</v>
      </c>
      <c r="H8" s="15" t="s">
        <v>21</v>
      </c>
      <c r="I8" s="23">
        <v>0.125</v>
      </c>
      <c r="J8" s="22">
        <v>0.25</v>
      </c>
      <c r="K8" s="16" t="s">
        <v>21</v>
      </c>
      <c r="L8" s="17" t="s">
        <v>21</v>
      </c>
      <c r="M8" s="17" t="s">
        <v>21</v>
      </c>
      <c r="N8" s="24">
        <v>0.105</v>
      </c>
      <c r="O8" s="17"/>
    </row>
    <row r="9" spans="1:15" ht="270" x14ac:dyDescent="0.25">
      <c r="A9" s="13" t="s">
        <v>43</v>
      </c>
      <c r="B9" s="3" t="s">
        <v>44</v>
      </c>
      <c r="C9" s="4" t="s">
        <v>45</v>
      </c>
      <c r="D9" s="14" t="s">
        <v>5</v>
      </c>
      <c r="E9" s="14" t="s">
        <v>46</v>
      </c>
      <c r="F9" s="25">
        <v>0.60740000000000005</v>
      </c>
      <c r="G9" s="183">
        <v>0.60740000000000005</v>
      </c>
      <c r="H9" s="188"/>
      <c r="I9" s="188"/>
      <c r="J9" s="184"/>
      <c r="K9" s="26">
        <v>0.68500000000000005</v>
      </c>
      <c r="L9" s="179" t="s">
        <v>47</v>
      </c>
      <c r="M9" s="189"/>
      <c r="N9" s="189"/>
      <c r="O9" s="180"/>
    </row>
    <row r="10" spans="1:15" ht="409.5" x14ac:dyDescent="0.25">
      <c r="A10" s="13" t="s">
        <v>48</v>
      </c>
      <c r="B10" s="3" t="s">
        <v>49</v>
      </c>
      <c r="C10" s="4" t="s">
        <v>50</v>
      </c>
      <c r="D10" s="14" t="s">
        <v>5</v>
      </c>
      <c r="E10" s="14" t="s">
        <v>38</v>
      </c>
      <c r="F10" s="22">
        <v>0.9</v>
      </c>
      <c r="G10" s="177">
        <v>0.9</v>
      </c>
      <c r="H10" s="190"/>
      <c r="I10" s="190"/>
      <c r="J10" s="178"/>
      <c r="K10" s="28">
        <v>0.9</v>
      </c>
      <c r="L10" s="191">
        <v>0.9</v>
      </c>
      <c r="M10" s="192"/>
      <c r="N10" s="192"/>
      <c r="O10" s="193"/>
    </row>
    <row r="11" spans="1:15" ht="150" x14ac:dyDescent="0.25">
      <c r="A11" s="13" t="s">
        <v>51</v>
      </c>
      <c r="B11" s="3" t="s">
        <v>52</v>
      </c>
      <c r="C11" s="4" t="s">
        <v>53</v>
      </c>
      <c r="D11" s="14" t="s">
        <v>54</v>
      </c>
      <c r="E11" s="14" t="s">
        <v>55</v>
      </c>
      <c r="F11" s="22">
        <v>0.9</v>
      </c>
      <c r="G11" s="177">
        <v>0.9</v>
      </c>
      <c r="H11" s="178"/>
      <c r="I11" s="177">
        <v>0.9</v>
      </c>
      <c r="J11" s="178"/>
      <c r="K11" s="16" t="s">
        <v>21</v>
      </c>
      <c r="L11" s="179" t="s">
        <v>21</v>
      </c>
      <c r="M11" s="180"/>
      <c r="N11" s="179" t="s">
        <v>21</v>
      </c>
      <c r="O11" s="180"/>
    </row>
    <row r="12" spans="1:15" ht="375" x14ac:dyDescent="0.25">
      <c r="A12" s="181" t="s">
        <v>56</v>
      </c>
      <c r="B12" s="3" t="s">
        <v>57</v>
      </c>
      <c r="C12" s="4" t="s">
        <v>58</v>
      </c>
      <c r="D12" s="14" t="s">
        <v>19</v>
      </c>
      <c r="E12" s="14" t="s">
        <v>55</v>
      </c>
      <c r="F12" s="22">
        <v>0.9</v>
      </c>
      <c r="G12" s="15" t="s">
        <v>21</v>
      </c>
      <c r="H12" s="15" t="s">
        <v>21</v>
      </c>
      <c r="I12" s="15" t="s">
        <v>21</v>
      </c>
      <c r="J12" s="22">
        <v>0.9</v>
      </c>
      <c r="K12" s="16" t="s">
        <v>21</v>
      </c>
      <c r="L12" s="17" t="s">
        <v>21</v>
      </c>
      <c r="M12" s="17" t="s">
        <v>21</v>
      </c>
      <c r="N12" s="17" t="s">
        <v>21</v>
      </c>
      <c r="O12" s="17"/>
    </row>
    <row r="13" spans="1:15" ht="195" x14ac:dyDescent="0.25">
      <c r="A13" s="182"/>
      <c r="B13" s="3" t="s">
        <v>59</v>
      </c>
      <c r="C13" s="14" t="s">
        <v>60</v>
      </c>
      <c r="D13" s="14" t="s">
        <v>54</v>
      </c>
      <c r="E13" s="14" t="s">
        <v>55</v>
      </c>
      <c r="F13" s="22">
        <v>0.65</v>
      </c>
      <c r="G13" s="183">
        <v>0.32500000000000001</v>
      </c>
      <c r="H13" s="184"/>
      <c r="I13" s="183">
        <v>0.32500000000000001</v>
      </c>
      <c r="J13" s="184"/>
      <c r="K13" s="28">
        <v>0.65</v>
      </c>
      <c r="L13" s="185">
        <v>0.17080000000000001</v>
      </c>
      <c r="M13" s="186"/>
      <c r="N13" s="185">
        <v>0.34150000000000003</v>
      </c>
      <c r="O13" s="186"/>
    </row>
    <row r="14" spans="1:15" ht="90" x14ac:dyDescent="0.25">
      <c r="A14" s="13" t="s">
        <v>61</v>
      </c>
      <c r="B14" s="4" t="s">
        <v>62</v>
      </c>
      <c r="C14" s="29"/>
      <c r="D14" s="29" t="s">
        <v>19</v>
      </c>
      <c r="E14" s="29" t="s">
        <v>46</v>
      </c>
      <c r="F14" s="30">
        <v>0.6</v>
      </c>
      <c r="G14" s="31" t="s">
        <v>21</v>
      </c>
      <c r="H14" s="31" t="s">
        <v>21</v>
      </c>
      <c r="I14" s="30">
        <v>0.6</v>
      </c>
      <c r="J14" s="30">
        <v>0.6</v>
      </c>
      <c r="K14" s="32" t="s">
        <v>21</v>
      </c>
      <c r="L14" s="33" t="s">
        <v>21</v>
      </c>
      <c r="M14" s="33" t="s">
        <v>21</v>
      </c>
      <c r="N14" s="34">
        <v>0.56000000000000005</v>
      </c>
      <c r="O14" s="33"/>
    </row>
    <row r="15" spans="1:15" ht="90" x14ac:dyDescent="0.25">
      <c r="A15" s="13" t="s">
        <v>63</v>
      </c>
      <c r="B15" s="3" t="s">
        <v>64</v>
      </c>
      <c r="C15" s="14"/>
      <c r="D15" s="14" t="s">
        <v>19</v>
      </c>
      <c r="E15" s="14" t="s">
        <v>55</v>
      </c>
      <c r="F15" s="15" t="s">
        <v>21</v>
      </c>
      <c r="G15" s="15" t="s">
        <v>21</v>
      </c>
      <c r="H15" s="15" t="s">
        <v>21</v>
      </c>
      <c r="I15" s="22">
        <v>0.5</v>
      </c>
      <c r="J15" s="22">
        <v>0.5</v>
      </c>
      <c r="K15" s="16" t="s">
        <v>21</v>
      </c>
      <c r="L15" s="17" t="s">
        <v>21</v>
      </c>
      <c r="M15" s="17" t="s">
        <v>21</v>
      </c>
      <c r="N15" s="28">
        <v>0.53</v>
      </c>
      <c r="O15" s="17"/>
    </row>
  </sheetData>
  <mergeCells count="15">
    <mergeCell ref="A2:A3"/>
    <mergeCell ref="A5:A7"/>
    <mergeCell ref="G9:J9"/>
    <mergeCell ref="L9:O9"/>
    <mergeCell ref="G10:J10"/>
    <mergeCell ref="L10:O10"/>
    <mergeCell ref="G11:H11"/>
    <mergeCell ref="I11:J11"/>
    <mergeCell ref="L11:M11"/>
    <mergeCell ref="N11:O11"/>
    <mergeCell ref="A12:A13"/>
    <mergeCell ref="G13:H13"/>
    <mergeCell ref="I13:J13"/>
    <mergeCell ref="L13:M13"/>
    <mergeCell ref="N13:O13"/>
  </mergeCells>
  <pageMargins left="0.511811024" right="0.511811024" top="0.78740157499999996" bottom="0.78740157499999996" header="0.31496062000000002" footer="0.31496062000000002"/>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workbookViewId="0">
      <selection activeCell="E4" sqref="E4"/>
    </sheetView>
  </sheetViews>
  <sheetFormatPr defaultRowHeight="15" x14ac:dyDescent="0.25"/>
  <cols>
    <col min="2" max="2" width="11" customWidth="1"/>
    <col min="16" max="16" width="16.85546875" customWidth="1"/>
  </cols>
  <sheetData>
    <row r="1" spans="1:16" ht="45" x14ac:dyDescent="0.25">
      <c r="A1" s="1" t="s">
        <v>0</v>
      </c>
      <c r="B1" s="2" t="s">
        <v>1</v>
      </c>
      <c r="C1" s="1" t="s">
        <v>2</v>
      </c>
      <c r="D1" s="1" t="s">
        <v>3</v>
      </c>
      <c r="E1" s="1" t="s">
        <v>4</v>
      </c>
      <c r="F1" s="36" t="s">
        <v>5</v>
      </c>
      <c r="G1" s="1" t="s">
        <v>6</v>
      </c>
      <c r="H1" s="1" t="s">
        <v>7</v>
      </c>
      <c r="I1" s="1" t="s">
        <v>8</v>
      </c>
      <c r="J1" s="1" t="s">
        <v>9</v>
      </c>
      <c r="K1" s="1" t="s">
        <v>5</v>
      </c>
      <c r="L1" s="1" t="s">
        <v>10</v>
      </c>
      <c r="M1" s="1" t="s">
        <v>11</v>
      </c>
      <c r="N1" s="1" t="s">
        <v>12</v>
      </c>
      <c r="O1" s="1" t="s">
        <v>13</v>
      </c>
      <c r="P1" s="1" t="s">
        <v>15</v>
      </c>
    </row>
    <row r="2" spans="1:16" ht="90" x14ac:dyDescent="0.25">
      <c r="A2" s="181" t="s">
        <v>16</v>
      </c>
      <c r="B2" s="3" t="s">
        <v>17</v>
      </c>
      <c r="C2" s="4" t="s">
        <v>18</v>
      </c>
      <c r="D2" s="4" t="s">
        <v>19</v>
      </c>
      <c r="E2" s="4" t="s">
        <v>20</v>
      </c>
      <c r="F2" s="37">
        <v>0.15</v>
      </c>
      <c r="G2" s="37">
        <v>0.15</v>
      </c>
      <c r="H2" s="37">
        <v>0.15</v>
      </c>
      <c r="I2" s="37">
        <v>0.15</v>
      </c>
      <c r="J2" s="37">
        <v>0.15</v>
      </c>
      <c r="K2" s="7">
        <v>14.592499999999999</v>
      </c>
      <c r="L2" s="9">
        <v>0.1414</v>
      </c>
      <c r="M2" s="9">
        <v>0.14030000000000001</v>
      </c>
      <c r="N2" s="9">
        <v>0.14199999999999999</v>
      </c>
      <c r="O2" s="9">
        <v>0.15</v>
      </c>
      <c r="P2" s="38" t="s">
        <v>21</v>
      </c>
    </row>
    <row r="3" spans="1:16" ht="135" x14ac:dyDescent="0.25">
      <c r="A3" s="182"/>
      <c r="B3" s="11" t="s">
        <v>24</v>
      </c>
      <c r="C3" s="4" t="s">
        <v>25</v>
      </c>
      <c r="D3" s="4" t="s">
        <v>19</v>
      </c>
      <c r="E3" s="4" t="s">
        <v>26</v>
      </c>
      <c r="F3" s="37">
        <v>0.04</v>
      </c>
      <c r="G3" s="37">
        <v>0.04</v>
      </c>
      <c r="H3" s="37">
        <v>0.04</v>
      </c>
      <c r="I3" s="37">
        <v>0.04</v>
      </c>
      <c r="J3" s="37">
        <v>0.04</v>
      </c>
      <c r="K3" s="7">
        <v>0.25750000000000001</v>
      </c>
      <c r="L3" s="9">
        <v>0.23</v>
      </c>
      <c r="M3" s="9">
        <v>2.5999999999999999E-3</v>
      </c>
      <c r="N3" s="9">
        <v>2.5000000000000001E-3</v>
      </c>
      <c r="O3" s="9">
        <v>2.8999999999999998E-3</v>
      </c>
      <c r="P3" s="38" t="s">
        <v>21</v>
      </c>
    </row>
    <row r="4" spans="1:16" ht="120" x14ac:dyDescent="0.25">
      <c r="A4" s="13" t="s">
        <v>27</v>
      </c>
      <c r="B4" s="3" t="s">
        <v>28</v>
      </c>
      <c r="C4" s="4" t="s">
        <v>29</v>
      </c>
      <c r="D4" s="14" t="s">
        <v>19</v>
      </c>
      <c r="E4" s="14" t="s">
        <v>30</v>
      </c>
      <c r="F4" s="15">
        <v>514</v>
      </c>
      <c r="G4" s="15">
        <v>496.75</v>
      </c>
      <c r="H4" s="15">
        <v>502.5</v>
      </c>
      <c r="I4" s="15">
        <v>508.25</v>
      </c>
      <c r="J4" s="15">
        <v>514</v>
      </c>
      <c r="K4" s="16" t="s">
        <v>21</v>
      </c>
      <c r="L4" s="17">
        <v>481</v>
      </c>
      <c r="M4" s="17">
        <v>495</v>
      </c>
      <c r="N4" s="17">
        <v>513</v>
      </c>
      <c r="O4" s="17">
        <v>529</v>
      </c>
      <c r="P4" s="38" t="s">
        <v>21</v>
      </c>
    </row>
    <row r="5" spans="1:16" ht="180" x14ac:dyDescent="0.25">
      <c r="A5" s="181" t="s">
        <v>31</v>
      </c>
      <c r="B5" s="3" t="s">
        <v>32</v>
      </c>
      <c r="C5" s="4" t="s">
        <v>33</v>
      </c>
      <c r="D5" s="14" t="s">
        <v>19</v>
      </c>
      <c r="E5" s="14" t="s">
        <v>20</v>
      </c>
      <c r="F5" s="19">
        <v>6000</v>
      </c>
      <c r="G5" s="39">
        <v>15000000000</v>
      </c>
      <c r="H5" s="39">
        <v>15000000000</v>
      </c>
      <c r="I5" s="39">
        <v>15000000000</v>
      </c>
      <c r="J5" s="39">
        <v>15000000000</v>
      </c>
      <c r="K5" s="16" t="s">
        <v>21</v>
      </c>
      <c r="L5" s="21">
        <v>1524541535</v>
      </c>
      <c r="M5" s="21">
        <v>1598270391</v>
      </c>
      <c r="N5" s="21">
        <v>1698142028</v>
      </c>
      <c r="O5" s="21">
        <v>1940727267</v>
      </c>
      <c r="P5" s="38" t="s">
        <v>21</v>
      </c>
    </row>
    <row r="6" spans="1:16" ht="180" x14ac:dyDescent="0.25">
      <c r="A6" s="187"/>
      <c r="B6" s="3" t="s">
        <v>34</v>
      </c>
      <c r="C6" s="4" t="s">
        <v>35</v>
      </c>
      <c r="D6" s="4" t="s">
        <v>19</v>
      </c>
      <c r="E6" s="4" t="s">
        <v>20</v>
      </c>
      <c r="F6" s="22">
        <v>4.5999999999999996</v>
      </c>
      <c r="G6" s="22">
        <v>1.1499999999999999</v>
      </c>
      <c r="H6" s="22">
        <v>1.1499999999999999</v>
      </c>
      <c r="I6" s="22">
        <v>1.1499999999999999</v>
      </c>
      <c r="J6" s="22">
        <v>1.1499999999999999</v>
      </c>
      <c r="K6" s="28">
        <v>4.8499999999999996</v>
      </c>
      <c r="L6" s="28">
        <v>1.1000000000000001</v>
      </c>
      <c r="M6" s="28">
        <v>1.22</v>
      </c>
      <c r="N6" s="28">
        <v>1.28</v>
      </c>
      <c r="O6" s="28">
        <v>1.25</v>
      </c>
      <c r="P6" s="38" t="s">
        <v>21</v>
      </c>
    </row>
    <row r="7" spans="1:16" ht="90" x14ac:dyDescent="0.25">
      <c r="A7" s="182"/>
      <c r="B7" s="3" t="s">
        <v>36</v>
      </c>
      <c r="C7" s="4" t="s">
        <v>37</v>
      </c>
      <c r="D7" s="14" t="s">
        <v>19</v>
      </c>
      <c r="E7" s="14" t="s">
        <v>38</v>
      </c>
      <c r="F7" s="40">
        <v>1.74E-3</v>
      </c>
      <c r="G7" s="40">
        <v>1.74E-3</v>
      </c>
      <c r="H7" s="40">
        <v>1.74E-3</v>
      </c>
      <c r="I7" s="40">
        <v>1.74E-3</v>
      </c>
      <c r="J7" s="40">
        <v>1.74E-3</v>
      </c>
      <c r="K7" s="16" t="s">
        <v>21</v>
      </c>
      <c r="L7" s="20">
        <v>1.1939999999999999E-2</v>
      </c>
      <c r="M7" s="20">
        <v>1.529E-2</v>
      </c>
      <c r="N7" s="20">
        <v>1.498E-2</v>
      </c>
      <c r="O7" s="20">
        <v>7.45E-3</v>
      </c>
      <c r="P7" s="38" t="s">
        <v>65</v>
      </c>
    </row>
    <row r="8" spans="1:16" ht="120" x14ac:dyDescent="0.25">
      <c r="A8" s="13" t="s">
        <v>39</v>
      </c>
      <c r="B8" s="3" t="s">
        <v>40</v>
      </c>
      <c r="C8" s="4" t="s">
        <v>41</v>
      </c>
      <c r="D8" s="14" t="s">
        <v>19</v>
      </c>
      <c r="E8" s="14" t="s">
        <v>42</v>
      </c>
      <c r="F8" s="22">
        <v>0.5</v>
      </c>
      <c r="G8" s="15" t="s">
        <v>21</v>
      </c>
      <c r="H8" s="15" t="s">
        <v>21</v>
      </c>
      <c r="I8" s="15" t="s">
        <v>21</v>
      </c>
      <c r="J8" s="25" t="s">
        <v>21</v>
      </c>
      <c r="K8" s="26" t="s">
        <v>21</v>
      </c>
      <c r="L8" s="28">
        <v>0.25</v>
      </c>
      <c r="M8" s="17" t="s">
        <v>21</v>
      </c>
      <c r="N8" s="17" t="s">
        <v>21</v>
      </c>
      <c r="O8" s="17"/>
      <c r="P8" s="38" t="s">
        <v>21</v>
      </c>
    </row>
    <row r="9" spans="1:16" ht="270" x14ac:dyDescent="0.25">
      <c r="A9" s="13" t="s">
        <v>43</v>
      </c>
      <c r="B9" s="3" t="s">
        <v>44</v>
      </c>
      <c r="C9" s="4" t="s">
        <v>45</v>
      </c>
      <c r="D9" s="14" t="s">
        <v>5</v>
      </c>
      <c r="E9" s="14" t="s">
        <v>46</v>
      </c>
      <c r="F9" s="25">
        <v>0.60740000000000005</v>
      </c>
      <c r="G9" s="15" t="s">
        <v>47</v>
      </c>
      <c r="H9" s="15" t="s">
        <v>47</v>
      </c>
      <c r="I9" s="22" t="s">
        <v>47</v>
      </c>
      <c r="J9" s="22" t="s">
        <v>47</v>
      </c>
      <c r="K9" s="28" t="s">
        <v>21</v>
      </c>
      <c r="L9" s="17" t="s">
        <v>21</v>
      </c>
      <c r="M9" s="17" t="s">
        <v>21</v>
      </c>
      <c r="N9" s="28" t="s">
        <v>21</v>
      </c>
      <c r="O9" s="26" t="s">
        <v>21</v>
      </c>
      <c r="P9" s="38" t="s">
        <v>66</v>
      </c>
    </row>
    <row r="10" spans="1:16" ht="409.5" x14ac:dyDescent="0.25">
      <c r="A10" s="13" t="s">
        <v>48</v>
      </c>
      <c r="B10" s="3" t="s">
        <v>49</v>
      </c>
      <c r="C10" s="4" t="s">
        <v>50</v>
      </c>
      <c r="D10" s="14" t="s">
        <v>5</v>
      </c>
      <c r="E10" s="14" t="s">
        <v>38</v>
      </c>
      <c r="F10" s="177">
        <v>0.9</v>
      </c>
      <c r="G10" s="190"/>
      <c r="H10" s="190"/>
      <c r="I10" s="190"/>
      <c r="J10" s="178"/>
      <c r="K10" s="198">
        <v>60.74</v>
      </c>
      <c r="L10" s="199"/>
      <c r="M10" s="199"/>
      <c r="N10" s="199"/>
      <c r="O10" s="200"/>
      <c r="P10" s="38" t="s">
        <v>67</v>
      </c>
    </row>
    <row r="11" spans="1:16" ht="150" x14ac:dyDescent="0.25">
      <c r="A11" s="13" t="s">
        <v>51</v>
      </c>
      <c r="B11" s="3" t="s">
        <v>52</v>
      </c>
      <c r="C11" s="4" t="s">
        <v>53</v>
      </c>
      <c r="D11" s="14" t="s">
        <v>54</v>
      </c>
      <c r="E11" s="14" t="s">
        <v>55</v>
      </c>
      <c r="F11" s="22">
        <v>0.9</v>
      </c>
      <c r="G11" s="201" t="s">
        <v>21</v>
      </c>
      <c r="H11" s="202"/>
      <c r="I11" s="202"/>
      <c r="J11" s="203"/>
      <c r="K11" s="16" t="s">
        <v>21</v>
      </c>
      <c r="L11" s="179" t="s">
        <v>21</v>
      </c>
      <c r="M11" s="189"/>
      <c r="N11" s="189"/>
      <c r="O11" s="180"/>
      <c r="P11" s="38" t="s">
        <v>68</v>
      </c>
    </row>
    <row r="12" spans="1:16" ht="409.5" x14ac:dyDescent="0.25">
      <c r="A12" s="181" t="s">
        <v>56</v>
      </c>
      <c r="B12" s="3" t="s">
        <v>57</v>
      </c>
      <c r="C12" s="4" t="s">
        <v>58</v>
      </c>
      <c r="D12" s="14" t="s">
        <v>19</v>
      </c>
      <c r="E12" s="14" t="s">
        <v>55</v>
      </c>
      <c r="F12" s="22">
        <v>1</v>
      </c>
      <c r="G12" s="15" t="s">
        <v>21</v>
      </c>
      <c r="H12" s="25" t="s">
        <v>21</v>
      </c>
      <c r="I12" s="15" t="s">
        <v>21</v>
      </c>
      <c r="J12" s="25" t="s">
        <v>21</v>
      </c>
      <c r="K12" s="28" t="s">
        <v>21</v>
      </c>
      <c r="L12" s="17" t="s">
        <v>21</v>
      </c>
      <c r="M12" s="26" t="s">
        <v>21</v>
      </c>
      <c r="N12" s="17" t="s">
        <v>21</v>
      </c>
      <c r="O12" s="26"/>
      <c r="P12" s="38" t="s">
        <v>69</v>
      </c>
    </row>
    <row r="13" spans="1:16" ht="195" x14ac:dyDescent="0.25">
      <c r="A13" s="182"/>
      <c r="B13" s="3" t="s">
        <v>59</v>
      </c>
      <c r="C13" s="14" t="s">
        <v>60</v>
      </c>
      <c r="D13" s="14" t="s">
        <v>54</v>
      </c>
      <c r="E13" s="14" t="s">
        <v>55</v>
      </c>
      <c r="F13" s="41">
        <v>0.5</v>
      </c>
      <c r="G13" s="194">
        <v>0.5</v>
      </c>
      <c r="H13" s="195"/>
      <c r="I13" s="194">
        <v>0.5</v>
      </c>
      <c r="J13" s="195"/>
      <c r="K13" s="33" t="s">
        <v>21</v>
      </c>
      <c r="L13" s="196">
        <v>0.43809999999999999</v>
      </c>
      <c r="M13" s="197"/>
      <c r="N13" s="196">
        <v>0.54079999999999995</v>
      </c>
      <c r="O13" s="197"/>
      <c r="P13" s="38" t="s">
        <v>70</v>
      </c>
    </row>
    <row r="14" spans="1:16" ht="135" x14ac:dyDescent="0.25">
      <c r="A14" s="13" t="s">
        <v>61</v>
      </c>
      <c r="B14" s="4" t="s">
        <v>62</v>
      </c>
      <c r="C14" s="29"/>
      <c r="D14" s="42" t="s">
        <v>19</v>
      </c>
      <c r="E14" s="29" t="s">
        <v>46</v>
      </c>
      <c r="F14" s="41">
        <v>0.6</v>
      </c>
      <c r="G14" s="41">
        <v>0.6</v>
      </c>
      <c r="H14" s="41">
        <v>0.6</v>
      </c>
      <c r="I14" s="41">
        <v>0.6</v>
      </c>
      <c r="J14" s="41">
        <v>0.6</v>
      </c>
      <c r="K14" s="32" t="s">
        <v>21</v>
      </c>
      <c r="L14" s="33" t="s">
        <v>21</v>
      </c>
      <c r="M14" s="43">
        <v>0.43809999999999999</v>
      </c>
      <c r="N14" s="34" t="s">
        <v>21</v>
      </c>
      <c r="O14" s="43">
        <v>0.54079999999999995</v>
      </c>
      <c r="P14" s="38"/>
    </row>
    <row r="15" spans="1:16" ht="150" x14ac:dyDescent="0.25">
      <c r="A15" s="13" t="s">
        <v>63</v>
      </c>
      <c r="B15" s="3" t="s">
        <v>64</v>
      </c>
      <c r="C15" s="14"/>
      <c r="D15" s="14" t="s">
        <v>19</v>
      </c>
      <c r="E15" s="14" t="s">
        <v>55</v>
      </c>
      <c r="F15" s="15" t="s">
        <v>21</v>
      </c>
      <c r="G15" s="15" t="s">
        <v>21</v>
      </c>
      <c r="H15" s="15" t="s">
        <v>21</v>
      </c>
      <c r="I15" s="22" t="s">
        <v>21</v>
      </c>
      <c r="J15" s="22" t="s">
        <v>21</v>
      </c>
      <c r="K15" s="16" t="s">
        <v>21</v>
      </c>
      <c r="L15" s="17" t="s">
        <v>21</v>
      </c>
      <c r="M15" s="17" t="s">
        <v>21</v>
      </c>
      <c r="N15" s="28"/>
      <c r="O15" s="17"/>
      <c r="P15" s="38" t="s">
        <v>21</v>
      </c>
    </row>
  </sheetData>
  <mergeCells count="11">
    <mergeCell ref="A2:A3"/>
    <mergeCell ref="A5:A7"/>
    <mergeCell ref="F10:J10"/>
    <mergeCell ref="K10:O10"/>
    <mergeCell ref="G11:J11"/>
    <mergeCell ref="L11:O11"/>
    <mergeCell ref="A12:A13"/>
    <mergeCell ref="G13:H13"/>
    <mergeCell ref="I13:J13"/>
    <mergeCell ref="L13:M13"/>
    <mergeCell ref="N13:O13"/>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workbookViewId="0">
      <selection activeCell="J15" sqref="J15:M15"/>
    </sheetView>
  </sheetViews>
  <sheetFormatPr defaultRowHeight="15" x14ac:dyDescent="0.25"/>
  <cols>
    <col min="1" max="1" width="12" customWidth="1"/>
    <col min="2" max="2" width="12.42578125" customWidth="1"/>
    <col min="3" max="3" width="11.28515625" customWidth="1"/>
    <col min="14" max="14" width="11.7109375" customWidth="1"/>
    <col min="15" max="15" width="13" customWidth="1"/>
  </cols>
  <sheetData>
    <row r="1" spans="1:15" ht="30" x14ac:dyDescent="0.25">
      <c r="A1" s="1" t="s">
        <v>71</v>
      </c>
      <c r="B1" s="1" t="s">
        <v>1</v>
      </c>
      <c r="C1" s="1" t="s">
        <v>2</v>
      </c>
      <c r="D1" s="1" t="s">
        <v>3</v>
      </c>
      <c r="E1" s="1" t="s">
        <v>4</v>
      </c>
      <c r="F1" s="1" t="s">
        <v>6</v>
      </c>
      <c r="G1" s="1" t="s">
        <v>7</v>
      </c>
      <c r="H1" s="1" t="s">
        <v>8</v>
      </c>
      <c r="I1" s="1" t="s">
        <v>9</v>
      </c>
      <c r="J1" s="1" t="s">
        <v>10</v>
      </c>
      <c r="K1" s="1" t="s">
        <v>11</v>
      </c>
      <c r="L1" s="1" t="s">
        <v>12</v>
      </c>
      <c r="M1" s="1" t="s">
        <v>13</v>
      </c>
      <c r="N1" s="1" t="s">
        <v>14</v>
      </c>
      <c r="O1" s="1" t="s">
        <v>15</v>
      </c>
    </row>
    <row r="2" spans="1:15" ht="409.5" x14ac:dyDescent="0.25">
      <c r="A2" s="207" t="s">
        <v>72</v>
      </c>
      <c r="B2" s="44" t="s">
        <v>73</v>
      </c>
      <c r="C2" s="10" t="s">
        <v>74</v>
      </c>
      <c r="D2" s="18" t="s">
        <v>47</v>
      </c>
      <c r="E2" s="18" t="s">
        <v>46</v>
      </c>
      <c r="F2" s="211">
        <v>0.65100000000000002</v>
      </c>
      <c r="G2" s="215"/>
      <c r="H2" s="215"/>
      <c r="I2" s="212"/>
      <c r="J2" s="191">
        <v>0.62</v>
      </c>
      <c r="K2" s="192"/>
      <c r="L2" s="192"/>
      <c r="M2" s="193"/>
      <c r="N2" s="10" t="s">
        <v>75</v>
      </c>
      <c r="O2" s="10" t="s">
        <v>76</v>
      </c>
    </row>
    <row r="3" spans="1:15" ht="409.5" x14ac:dyDescent="0.25">
      <c r="A3" s="208"/>
      <c r="B3" s="44" t="s">
        <v>77</v>
      </c>
      <c r="C3" s="38" t="s">
        <v>74</v>
      </c>
      <c r="D3" s="18" t="s">
        <v>47</v>
      </c>
      <c r="E3" s="18" t="s">
        <v>46</v>
      </c>
      <c r="F3" s="211">
        <v>0.73099999999999998</v>
      </c>
      <c r="G3" s="215"/>
      <c r="H3" s="215"/>
      <c r="I3" s="212"/>
      <c r="J3" s="191">
        <v>0.73</v>
      </c>
      <c r="K3" s="192"/>
      <c r="L3" s="192"/>
      <c r="M3" s="193"/>
      <c r="N3" s="18" t="s">
        <v>75</v>
      </c>
      <c r="O3" s="18" t="s">
        <v>78</v>
      </c>
    </row>
    <row r="4" spans="1:15" ht="409.5" x14ac:dyDescent="0.25">
      <c r="A4" s="208"/>
      <c r="B4" s="44" t="s">
        <v>79</v>
      </c>
      <c r="C4" s="45" t="s">
        <v>74</v>
      </c>
      <c r="D4" s="18" t="s">
        <v>47</v>
      </c>
      <c r="E4" s="18" t="s">
        <v>46</v>
      </c>
      <c r="F4" s="177">
        <v>0.33</v>
      </c>
      <c r="G4" s="190"/>
      <c r="H4" s="190"/>
      <c r="I4" s="178"/>
      <c r="J4" s="191">
        <v>0.3</v>
      </c>
      <c r="K4" s="192"/>
      <c r="L4" s="192"/>
      <c r="M4" s="193"/>
      <c r="N4" s="10" t="s">
        <v>75</v>
      </c>
      <c r="O4" s="10" t="s">
        <v>78</v>
      </c>
    </row>
    <row r="5" spans="1:15" ht="409.5" x14ac:dyDescent="0.25">
      <c r="A5" s="208"/>
      <c r="B5" s="44" t="s">
        <v>80</v>
      </c>
      <c r="C5" s="38" t="s">
        <v>81</v>
      </c>
      <c r="D5" s="18" t="s">
        <v>47</v>
      </c>
      <c r="E5" s="18" t="s">
        <v>46</v>
      </c>
      <c r="F5" s="211">
        <v>0.86499999999999999</v>
      </c>
      <c r="G5" s="215"/>
      <c r="H5" s="215"/>
      <c r="I5" s="212"/>
      <c r="J5" s="191">
        <v>0.84</v>
      </c>
      <c r="K5" s="192"/>
      <c r="L5" s="192"/>
      <c r="M5" s="193"/>
      <c r="N5" s="18" t="s">
        <v>75</v>
      </c>
      <c r="O5" s="18" t="s">
        <v>78</v>
      </c>
    </row>
    <row r="6" spans="1:15" ht="409.5" x14ac:dyDescent="0.25">
      <c r="A6" s="208"/>
      <c r="B6" s="44" t="s">
        <v>82</v>
      </c>
      <c r="C6" s="38" t="s">
        <v>81</v>
      </c>
      <c r="D6" s="18" t="s">
        <v>47</v>
      </c>
      <c r="E6" s="18" t="s">
        <v>46</v>
      </c>
      <c r="F6" s="211">
        <v>0.77300000000000002</v>
      </c>
      <c r="G6" s="215"/>
      <c r="H6" s="215"/>
      <c r="I6" s="212"/>
      <c r="J6" s="213">
        <v>0.75</v>
      </c>
      <c r="K6" s="216"/>
      <c r="L6" s="216"/>
      <c r="M6" s="214"/>
      <c r="N6" s="18" t="s">
        <v>75</v>
      </c>
      <c r="O6" s="18" t="s">
        <v>78</v>
      </c>
    </row>
    <row r="7" spans="1:15" ht="360" x14ac:dyDescent="0.25">
      <c r="A7" s="208"/>
      <c r="B7" s="44" t="s">
        <v>83</v>
      </c>
      <c r="C7" s="38" t="s">
        <v>74</v>
      </c>
      <c r="D7" s="18" t="s">
        <v>47</v>
      </c>
      <c r="E7" s="18" t="s">
        <v>46</v>
      </c>
      <c r="F7" s="211">
        <v>0.54600000000000004</v>
      </c>
      <c r="G7" s="215"/>
      <c r="H7" s="215"/>
      <c r="I7" s="212" t="s">
        <v>84</v>
      </c>
      <c r="J7" s="213">
        <v>0.52</v>
      </c>
      <c r="K7" s="216" t="s">
        <v>85</v>
      </c>
      <c r="L7" s="216" t="s">
        <v>85</v>
      </c>
      <c r="M7" s="214" t="s">
        <v>85</v>
      </c>
      <c r="N7" s="18" t="s">
        <v>86</v>
      </c>
      <c r="O7" s="27"/>
    </row>
    <row r="8" spans="1:15" ht="409.5" x14ac:dyDescent="0.25">
      <c r="A8" s="208"/>
      <c r="B8" s="44" t="s">
        <v>87</v>
      </c>
      <c r="C8" s="38" t="s">
        <v>88</v>
      </c>
      <c r="D8" s="18" t="s">
        <v>47</v>
      </c>
      <c r="E8" s="18" t="s">
        <v>46</v>
      </c>
      <c r="F8" s="177">
        <v>0.55000000000000004</v>
      </c>
      <c r="G8" s="190"/>
      <c r="H8" s="190"/>
      <c r="I8" s="178">
        <v>0.55000000000000004</v>
      </c>
      <c r="J8" s="185" t="s">
        <v>89</v>
      </c>
      <c r="K8" s="210" t="s">
        <v>89</v>
      </c>
      <c r="L8" s="210" t="s">
        <v>89</v>
      </c>
      <c r="M8" s="186" t="s">
        <v>89</v>
      </c>
      <c r="N8" s="18" t="s">
        <v>90</v>
      </c>
      <c r="O8" s="18" t="s">
        <v>91</v>
      </c>
    </row>
    <row r="9" spans="1:15" ht="409.5" x14ac:dyDescent="0.25">
      <c r="A9" s="208"/>
      <c r="B9" s="44" t="s">
        <v>92</v>
      </c>
      <c r="C9" s="38" t="s">
        <v>93</v>
      </c>
      <c r="D9" s="18" t="s">
        <v>47</v>
      </c>
      <c r="E9" s="18" t="s">
        <v>38</v>
      </c>
      <c r="F9" s="177">
        <v>0.9</v>
      </c>
      <c r="G9" s="190"/>
      <c r="H9" s="190"/>
      <c r="I9" s="178"/>
      <c r="J9" s="185">
        <v>0.73419999999999996</v>
      </c>
      <c r="K9" s="210"/>
      <c r="L9" s="210"/>
      <c r="M9" s="186"/>
      <c r="N9" s="18" t="s">
        <v>90</v>
      </c>
      <c r="O9" s="18" t="s">
        <v>91</v>
      </c>
    </row>
    <row r="10" spans="1:15" ht="409.5" x14ac:dyDescent="0.25">
      <c r="A10" s="209"/>
      <c r="B10" s="44" t="s">
        <v>94</v>
      </c>
      <c r="C10" s="38" t="s">
        <v>95</v>
      </c>
      <c r="D10" s="18" t="s">
        <v>47</v>
      </c>
      <c r="E10" s="18" t="s">
        <v>38</v>
      </c>
      <c r="F10" s="177">
        <v>0.6</v>
      </c>
      <c r="G10" s="190" t="s">
        <v>21</v>
      </c>
      <c r="H10" s="190" t="s">
        <v>21</v>
      </c>
      <c r="I10" s="178">
        <v>0.6</v>
      </c>
      <c r="J10" s="185">
        <v>0.73160000000000003</v>
      </c>
      <c r="K10" s="210" t="s">
        <v>21</v>
      </c>
      <c r="L10" s="210" t="s">
        <v>21</v>
      </c>
      <c r="M10" s="186">
        <v>0.73160000000000003</v>
      </c>
      <c r="N10" s="18" t="s">
        <v>90</v>
      </c>
      <c r="O10" s="18" t="s">
        <v>91</v>
      </c>
    </row>
    <row r="11" spans="1:15" ht="409.5" x14ac:dyDescent="0.25">
      <c r="A11" s="207" t="s">
        <v>96</v>
      </c>
      <c r="B11" s="44" t="s">
        <v>97</v>
      </c>
      <c r="C11" s="38" t="s">
        <v>98</v>
      </c>
      <c r="D11" s="18" t="s">
        <v>19</v>
      </c>
      <c r="E11" s="18" t="s">
        <v>20</v>
      </c>
      <c r="F11" s="23">
        <v>0.14499999999999999</v>
      </c>
      <c r="G11" s="23">
        <v>0.14499999999999999</v>
      </c>
      <c r="H11" s="23">
        <v>0.14499999999999999</v>
      </c>
      <c r="I11" s="23">
        <v>0.14499999999999999</v>
      </c>
      <c r="J11" s="24">
        <v>0.1114</v>
      </c>
      <c r="K11" s="24">
        <v>0.104</v>
      </c>
      <c r="L11" s="24">
        <v>0.1055</v>
      </c>
      <c r="M11" s="24">
        <v>0.11</v>
      </c>
      <c r="N11" s="18" t="s">
        <v>99</v>
      </c>
      <c r="O11" s="18" t="s">
        <v>100</v>
      </c>
    </row>
    <row r="12" spans="1:15" ht="409.5" x14ac:dyDescent="0.25">
      <c r="A12" s="208"/>
      <c r="B12" s="44" t="s">
        <v>101</v>
      </c>
      <c r="C12" s="10" t="s">
        <v>102</v>
      </c>
      <c r="D12" s="18" t="s">
        <v>19</v>
      </c>
      <c r="E12" s="18" t="s">
        <v>38</v>
      </c>
      <c r="F12" s="177">
        <v>0.9</v>
      </c>
      <c r="G12" s="190"/>
      <c r="H12" s="190"/>
      <c r="I12" s="178"/>
      <c r="J12" s="179" t="s">
        <v>103</v>
      </c>
      <c r="K12" s="189"/>
      <c r="L12" s="189"/>
      <c r="M12" s="180"/>
      <c r="N12" s="10" t="s">
        <v>21</v>
      </c>
      <c r="O12" s="10" t="s">
        <v>104</v>
      </c>
    </row>
    <row r="13" spans="1:15" ht="409.5" x14ac:dyDescent="0.25">
      <c r="A13" s="209"/>
      <c r="B13" s="44" t="s">
        <v>105</v>
      </c>
      <c r="C13" s="18" t="s">
        <v>106</v>
      </c>
      <c r="D13" s="18" t="s">
        <v>19</v>
      </c>
      <c r="E13" s="18" t="s">
        <v>38</v>
      </c>
      <c r="F13" s="23">
        <v>2.5000000000000001E-2</v>
      </c>
      <c r="G13" s="23">
        <v>2.5000000000000001E-2</v>
      </c>
      <c r="H13" s="23">
        <v>2.5000000000000001E-2</v>
      </c>
      <c r="I13" s="23">
        <v>2.5000000000000001E-2</v>
      </c>
      <c r="J13" s="24">
        <v>0.06</v>
      </c>
      <c r="K13" s="24">
        <v>0.09</v>
      </c>
      <c r="L13" s="24">
        <v>8.9999999999999993E-3</v>
      </c>
      <c r="M13" s="24">
        <v>-0.13500000000000001</v>
      </c>
      <c r="N13" s="18" t="s">
        <v>107</v>
      </c>
      <c r="O13" s="18" t="s">
        <v>104</v>
      </c>
    </row>
    <row r="14" spans="1:15" ht="409.5" x14ac:dyDescent="0.25">
      <c r="A14" s="207" t="s">
        <v>108</v>
      </c>
      <c r="B14" s="44" t="s">
        <v>109</v>
      </c>
      <c r="C14" s="10" t="s">
        <v>110</v>
      </c>
      <c r="D14" s="18" t="s">
        <v>19</v>
      </c>
      <c r="E14" s="18" t="s">
        <v>20</v>
      </c>
      <c r="F14" s="25">
        <v>7.2700000000000001E-2</v>
      </c>
      <c r="G14" s="25">
        <v>8.4000000000000005E-2</v>
      </c>
      <c r="H14" s="25">
        <v>8.5099999999999995E-2</v>
      </c>
      <c r="I14" s="25">
        <v>7.4300000000000005E-2</v>
      </c>
      <c r="J14" s="26">
        <v>8.8700000000000001E-2</v>
      </c>
      <c r="K14" s="26">
        <v>9.4200000000000006E-2</v>
      </c>
      <c r="L14" s="26">
        <v>8.6099999999999996E-2</v>
      </c>
      <c r="M14" s="26">
        <v>5.5399999999999998E-2</v>
      </c>
      <c r="N14" s="10" t="s">
        <v>111</v>
      </c>
      <c r="O14" s="10" t="s">
        <v>100</v>
      </c>
    </row>
    <row r="15" spans="1:15" ht="409.5" x14ac:dyDescent="0.25">
      <c r="A15" s="208"/>
      <c r="B15" s="44" t="s">
        <v>112</v>
      </c>
      <c r="C15" s="18" t="s">
        <v>113</v>
      </c>
      <c r="D15" s="18" t="s">
        <v>5</v>
      </c>
      <c r="E15" s="18" t="s">
        <v>38</v>
      </c>
      <c r="F15" s="177">
        <v>0.9</v>
      </c>
      <c r="G15" s="190"/>
      <c r="H15" s="190"/>
      <c r="I15" s="178"/>
      <c r="J15" s="179" t="s">
        <v>114</v>
      </c>
      <c r="K15" s="189"/>
      <c r="L15" s="189"/>
      <c r="M15" s="180"/>
      <c r="N15" s="18" t="s">
        <v>90</v>
      </c>
      <c r="O15" s="18" t="s">
        <v>91</v>
      </c>
    </row>
    <row r="16" spans="1:15" ht="409.5" x14ac:dyDescent="0.25">
      <c r="A16" s="208"/>
      <c r="B16" s="44" t="s">
        <v>115</v>
      </c>
      <c r="C16" s="18" t="s">
        <v>116</v>
      </c>
      <c r="D16" s="18" t="s">
        <v>19</v>
      </c>
      <c r="E16" s="18" t="s">
        <v>38</v>
      </c>
      <c r="F16" s="22">
        <v>0.9</v>
      </c>
      <c r="G16" s="22">
        <v>0.9</v>
      </c>
      <c r="H16" s="22">
        <v>0.9</v>
      </c>
      <c r="I16" s="22">
        <v>0.9</v>
      </c>
      <c r="J16" s="17">
        <v>0</v>
      </c>
      <c r="K16" s="17">
        <v>0</v>
      </c>
      <c r="L16" s="17">
        <v>0</v>
      </c>
      <c r="M16" s="17">
        <v>0</v>
      </c>
      <c r="N16" s="18" t="s">
        <v>117</v>
      </c>
      <c r="O16" s="18" t="s">
        <v>104</v>
      </c>
    </row>
    <row r="17" spans="1:15" ht="409.5" x14ac:dyDescent="0.25">
      <c r="A17" s="209"/>
      <c r="B17" s="44" t="s">
        <v>118</v>
      </c>
      <c r="C17" s="18" t="s">
        <v>21</v>
      </c>
      <c r="D17" s="18" t="s">
        <v>119</v>
      </c>
      <c r="E17" s="18" t="s">
        <v>38</v>
      </c>
      <c r="F17" s="177">
        <v>0.95</v>
      </c>
      <c r="G17" s="190"/>
      <c r="H17" s="190"/>
      <c r="I17" s="178"/>
      <c r="J17" s="185">
        <v>0.85680000000000001</v>
      </c>
      <c r="K17" s="210"/>
      <c r="L17" s="210"/>
      <c r="M17" s="186"/>
      <c r="N17" s="18" t="s">
        <v>90</v>
      </c>
      <c r="O17" s="18" t="s">
        <v>91</v>
      </c>
    </row>
    <row r="18" spans="1:15" ht="409.5" x14ac:dyDescent="0.25">
      <c r="A18" s="207" t="s">
        <v>31</v>
      </c>
      <c r="B18" s="44" t="s">
        <v>120</v>
      </c>
      <c r="C18" s="18" t="s">
        <v>121</v>
      </c>
      <c r="D18" s="18" t="s">
        <v>19</v>
      </c>
      <c r="E18" s="18" t="s">
        <v>20</v>
      </c>
      <c r="F18" s="22">
        <v>0.75</v>
      </c>
      <c r="G18" s="22">
        <v>0.75</v>
      </c>
      <c r="H18" s="22">
        <v>0.75</v>
      </c>
      <c r="I18" s="22">
        <v>0.75</v>
      </c>
      <c r="J18" s="24">
        <v>0.46899999999999997</v>
      </c>
      <c r="K18" s="24">
        <v>0.55500000000000005</v>
      </c>
      <c r="L18" s="24">
        <v>0.40899999999999997</v>
      </c>
      <c r="M18" s="24">
        <v>0.48599999999999999</v>
      </c>
      <c r="N18" s="18" t="s">
        <v>122</v>
      </c>
      <c r="O18" s="18" t="s">
        <v>123</v>
      </c>
    </row>
    <row r="19" spans="1:15" ht="409.5" x14ac:dyDescent="0.25">
      <c r="A19" s="209"/>
      <c r="B19" s="44" t="s">
        <v>124</v>
      </c>
      <c r="C19" s="18" t="s">
        <v>125</v>
      </c>
      <c r="D19" s="18" t="s">
        <v>19</v>
      </c>
      <c r="E19" s="18" t="s">
        <v>20</v>
      </c>
      <c r="F19" s="46" t="s">
        <v>21</v>
      </c>
      <c r="G19" s="46" t="s">
        <v>21</v>
      </c>
      <c r="H19" s="46" t="s">
        <v>21</v>
      </c>
      <c r="I19" s="46">
        <v>116.25</v>
      </c>
      <c r="J19" s="17">
        <v>116</v>
      </c>
      <c r="K19" s="17">
        <v>125</v>
      </c>
      <c r="L19" s="17">
        <v>135</v>
      </c>
      <c r="M19" s="17">
        <v>126</v>
      </c>
      <c r="N19" s="18" t="s">
        <v>126</v>
      </c>
      <c r="O19" s="18" t="s">
        <v>127</v>
      </c>
    </row>
    <row r="20" spans="1:15" ht="409.5" x14ac:dyDescent="0.25">
      <c r="A20" s="207" t="s">
        <v>128</v>
      </c>
      <c r="B20" s="44" t="s">
        <v>129</v>
      </c>
      <c r="C20" s="18" t="s">
        <v>130</v>
      </c>
      <c r="D20" s="18" t="s">
        <v>19</v>
      </c>
      <c r="E20" s="18" t="s">
        <v>26</v>
      </c>
      <c r="F20" s="23">
        <v>0.1</v>
      </c>
      <c r="G20" s="23">
        <v>0.1</v>
      </c>
      <c r="H20" s="23">
        <v>0.1</v>
      </c>
      <c r="I20" s="23">
        <v>0.1</v>
      </c>
      <c r="J20" s="24">
        <v>0.11600000000000001</v>
      </c>
      <c r="K20" s="24">
        <v>0.16500000000000001</v>
      </c>
      <c r="L20" s="24">
        <v>0.19800000000000001</v>
      </c>
      <c r="M20" s="24">
        <v>0.15</v>
      </c>
      <c r="N20" s="18" t="s">
        <v>131</v>
      </c>
      <c r="O20" s="18" t="s">
        <v>132</v>
      </c>
    </row>
    <row r="21" spans="1:15" ht="409.5" x14ac:dyDescent="0.25">
      <c r="A21" s="209"/>
      <c r="B21" s="44" t="s">
        <v>133</v>
      </c>
      <c r="C21" s="18" t="s">
        <v>130</v>
      </c>
      <c r="D21" s="18" t="s">
        <v>19</v>
      </c>
      <c r="E21" s="18" t="s">
        <v>26</v>
      </c>
      <c r="F21" s="23">
        <v>0.15</v>
      </c>
      <c r="G21" s="23">
        <v>0.15</v>
      </c>
      <c r="H21" s="23">
        <v>0.15</v>
      </c>
      <c r="I21" s="23">
        <v>0.15</v>
      </c>
      <c r="J21" s="24">
        <v>0.14599999999999999</v>
      </c>
      <c r="K21" s="24">
        <v>0.124</v>
      </c>
      <c r="L21" s="24">
        <v>0.128</v>
      </c>
      <c r="M21" s="24">
        <v>0.16800000000000001</v>
      </c>
      <c r="N21" s="18" t="s">
        <v>134</v>
      </c>
      <c r="O21" s="18" t="s">
        <v>135</v>
      </c>
    </row>
    <row r="22" spans="1:15" ht="409.5" x14ac:dyDescent="0.25">
      <c r="A22" s="207" t="s">
        <v>136</v>
      </c>
      <c r="B22" s="47" t="s">
        <v>137</v>
      </c>
      <c r="C22" s="18" t="s">
        <v>138</v>
      </c>
      <c r="D22" s="18" t="s">
        <v>19</v>
      </c>
      <c r="E22" s="18" t="s">
        <v>46</v>
      </c>
      <c r="F22" s="22">
        <v>0.6</v>
      </c>
      <c r="G22" s="22">
        <v>0.6</v>
      </c>
      <c r="H22" s="22">
        <v>0.6</v>
      </c>
      <c r="I22" s="22">
        <v>0.6</v>
      </c>
      <c r="J22" s="28">
        <v>0.57999999999999996</v>
      </c>
      <c r="K22" s="28">
        <v>0.75</v>
      </c>
      <c r="L22" s="28">
        <v>0.67</v>
      </c>
      <c r="M22" s="28">
        <v>0.61</v>
      </c>
      <c r="N22" s="18" t="s">
        <v>139</v>
      </c>
      <c r="O22" s="18" t="s">
        <v>140</v>
      </c>
    </row>
    <row r="23" spans="1:15" ht="409.5" x14ac:dyDescent="0.25">
      <c r="A23" s="209"/>
      <c r="B23" s="47" t="s">
        <v>141</v>
      </c>
      <c r="C23" s="18" t="s">
        <v>142</v>
      </c>
      <c r="D23" s="18" t="s">
        <v>54</v>
      </c>
      <c r="E23" s="18" t="s">
        <v>46</v>
      </c>
      <c r="F23" s="177">
        <v>0.2</v>
      </c>
      <c r="G23" s="178"/>
      <c r="H23" s="177">
        <v>0.2</v>
      </c>
      <c r="I23" s="178"/>
      <c r="J23" s="191">
        <v>1</v>
      </c>
      <c r="K23" s="193"/>
      <c r="L23" s="191">
        <v>0.2</v>
      </c>
      <c r="M23" s="193"/>
      <c r="N23" s="18" t="s">
        <v>143</v>
      </c>
      <c r="O23" s="18" t="s">
        <v>144</v>
      </c>
    </row>
    <row r="24" spans="1:15" ht="409.5" x14ac:dyDescent="0.25">
      <c r="A24" s="207" t="s">
        <v>145</v>
      </c>
      <c r="B24" s="38" t="s">
        <v>146</v>
      </c>
      <c r="C24" s="18" t="s">
        <v>147</v>
      </c>
      <c r="D24" s="18" t="s">
        <v>19</v>
      </c>
      <c r="E24" s="18" t="s">
        <v>20</v>
      </c>
      <c r="F24" s="22">
        <v>0.24</v>
      </c>
      <c r="G24" s="25">
        <v>0.2661</v>
      </c>
      <c r="H24" s="25">
        <v>0.247</v>
      </c>
      <c r="I24" s="25">
        <v>0.247</v>
      </c>
      <c r="J24" s="26">
        <v>0.2175</v>
      </c>
      <c r="K24" s="26">
        <v>0.219</v>
      </c>
      <c r="L24" s="26">
        <v>0.27800000000000002</v>
      </c>
      <c r="M24" s="26">
        <v>0.23100000000000001</v>
      </c>
      <c r="N24" s="18" t="s">
        <v>148</v>
      </c>
      <c r="O24" s="18" t="s">
        <v>149</v>
      </c>
    </row>
    <row r="25" spans="1:15" ht="409.5" x14ac:dyDescent="0.25">
      <c r="A25" s="208"/>
      <c r="B25" s="38" t="s">
        <v>150</v>
      </c>
      <c r="C25" s="10" t="s">
        <v>151</v>
      </c>
      <c r="D25" s="18" t="s">
        <v>19</v>
      </c>
      <c r="E25" s="18" t="s">
        <v>20</v>
      </c>
      <c r="F25" s="22">
        <v>0.9</v>
      </c>
      <c r="G25" s="22">
        <v>0.9</v>
      </c>
      <c r="H25" s="22">
        <v>0.9</v>
      </c>
      <c r="I25" s="22">
        <v>0.9</v>
      </c>
      <c r="J25" s="17" t="s">
        <v>21</v>
      </c>
      <c r="K25" s="17" t="s">
        <v>21</v>
      </c>
      <c r="L25" s="17" t="s">
        <v>21</v>
      </c>
      <c r="M25" s="26" t="s">
        <v>152</v>
      </c>
      <c r="N25" s="10" t="s">
        <v>90</v>
      </c>
      <c r="O25" s="10" t="s">
        <v>149</v>
      </c>
    </row>
    <row r="26" spans="1:15" ht="409.5" x14ac:dyDescent="0.25">
      <c r="A26" s="208"/>
      <c r="B26" s="47" t="s">
        <v>153</v>
      </c>
      <c r="C26" s="10" t="s">
        <v>154</v>
      </c>
      <c r="D26" s="18" t="s">
        <v>5</v>
      </c>
      <c r="E26" s="18" t="s">
        <v>155</v>
      </c>
      <c r="F26" s="177">
        <v>0.25</v>
      </c>
      <c r="G26" s="190"/>
      <c r="H26" s="190"/>
      <c r="I26" s="178"/>
      <c r="J26" s="191">
        <v>0.28000000000000003</v>
      </c>
      <c r="K26" s="192"/>
      <c r="L26" s="192"/>
      <c r="M26" s="193"/>
      <c r="N26" s="10" t="s">
        <v>156</v>
      </c>
      <c r="O26" s="10" t="s">
        <v>157</v>
      </c>
    </row>
    <row r="27" spans="1:15" ht="409.5" x14ac:dyDescent="0.25">
      <c r="A27" s="208"/>
      <c r="B27" s="47" t="s">
        <v>158</v>
      </c>
      <c r="C27" s="10" t="s">
        <v>159</v>
      </c>
      <c r="D27" s="18" t="s">
        <v>19</v>
      </c>
      <c r="E27" s="18" t="s">
        <v>38</v>
      </c>
      <c r="F27" s="22">
        <v>0.85</v>
      </c>
      <c r="G27" s="22">
        <v>0.85</v>
      </c>
      <c r="H27" s="22">
        <v>0.9</v>
      </c>
      <c r="I27" s="22">
        <v>0.9</v>
      </c>
      <c r="J27" s="28">
        <v>0.94</v>
      </c>
      <c r="K27" s="28">
        <v>0.98</v>
      </c>
      <c r="L27" s="28">
        <v>0.95</v>
      </c>
      <c r="M27" s="28">
        <v>0.92</v>
      </c>
      <c r="N27" s="10" t="s">
        <v>90</v>
      </c>
      <c r="O27" s="10" t="s">
        <v>104</v>
      </c>
    </row>
    <row r="28" spans="1:15" ht="409.5" x14ac:dyDescent="0.25">
      <c r="A28" s="208"/>
      <c r="B28" s="47" t="s">
        <v>160</v>
      </c>
      <c r="C28" s="18" t="s">
        <v>161</v>
      </c>
      <c r="D28" s="18" t="s">
        <v>19</v>
      </c>
      <c r="E28" s="18" t="s">
        <v>155</v>
      </c>
      <c r="F28" s="25">
        <v>3.6799999999999999E-2</v>
      </c>
      <c r="G28" s="25">
        <v>3.6799999999999999E-2</v>
      </c>
      <c r="H28" s="25">
        <v>3.6799999999999999E-2</v>
      </c>
      <c r="I28" s="25">
        <v>3.6799999999999999E-2</v>
      </c>
      <c r="J28" s="26">
        <v>4.9599999999999998E-2</v>
      </c>
      <c r="K28" s="26">
        <v>4.8599999999999997E-2</v>
      </c>
      <c r="L28" s="26">
        <v>5.2999999999999999E-2</v>
      </c>
      <c r="M28" s="26">
        <v>4.6300000000000001E-2</v>
      </c>
      <c r="N28" s="18" t="s">
        <v>162</v>
      </c>
      <c r="O28" s="18" t="s">
        <v>163</v>
      </c>
    </row>
    <row r="29" spans="1:15" ht="409.5" x14ac:dyDescent="0.25">
      <c r="A29" s="208"/>
      <c r="B29" s="47" t="s">
        <v>164</v>
      </c>
      <c r="C29" s="18" t="s">
        <v>165</v>
      </c>
      <c r="D29" s="18" t="s">
        <v>19</v>
      </c>
      <c r="E29" s="18" t="s">
        <v>155</v>
      </c>
      <c r="F29" s="46" t="s">
        <v>166</v>
      </c>
      <c r="G29" s="46" t="s">
        <v>166</v>
      </c>
      <c r="H29" s="46" t="s">
        <v>166</v>
      </c>
      <c r="I29" s="46" t="s">
        <v>166</v>
      </c>
      <c r="J29" s="17" t="s">
        <v>167</v>
      </c>
      <c r="K29" s="17" t="s">
        <v>168</v>
      </c>
      <c r="L29" s="17" t="s">
        <v>169</v>
      </c>
      <c r="M29" s="17" t="s">
        <v>170</v>
      </c>
      <c r="N29" s="18" t="s">
        <v>171</v>
      </c>
      <c r="O29" s="18" t="s">
        <v>163</v>
      </c>
    </row>
    <row r="30" spans="1:15" ht="409.5" x14ac:dyDescent="0.25">
      <c r="A30" s="208"/>
      <c r="B30" s="47" t="s">
        <v>172</v>
      </c>
      <c r="C30" s="18" t="s">
        <v>173</v>
      </c>
      <c r="D30" s="18" t="s">
        <v>19</v>
      </c>
      <c r="E30" s="18" t="s">
        <v>155</v>
      </c>
      <c r="F30" s="46" t="s">
        <v>174</v>
      </c>
      <c r="G30" s="46" t="s">
        <v>174</v>
      </c>
      <c r="H30" s="46" t="s">
        <v>174</v>
      </c>
      <c r="I30" s="46" t="s">
        <v>174</v>
      </c>
      <c r="J30" s="17" t="s">
        <v>175</v>
      </c>
      <c r="K30" s="17" t="s">
        <v>176</v>
      </c>
      <c r="L30" s="17" t="s">
        <v>177</v>
      </c>
      <c r="M30" s="17" t="s">
        <v>178</v>
      </c>
      <c r="N30" s="18" t="s">
        <v>162</v>
      </c>
      <c r="O30" s="18" t="s">
        <v>179</v>
      </c>
    </row>
    <row r="31" spans="1:15" ht="409.5" x14ac:dyDescent="0.25">
      <c r="A31" s="208"/>
      <c r="B31" s="47" t="s">
        <v>180</v>
      </c>
      <c r="C31" s="18" t="s">
        <v>181</v>
      </c>
      <c r="D31" s="18" t="s">
        <v>54</v>
      </c>
      <c r="E31" s="18" t="s">
        <v>155</v>
      </c>
      <c r="F31" s="204">
        <v>360</v>
      </c>
      <c r="G31" s="206"/>
      <c r="H31" s="204">
        <v>360</v>
      </c>
      <c r="I31" s="206"/>
      <c r="J31" s="179">
        <v>370</v>
      </c>
      <c r="K31" s="180"/>
      <c r="L31" s="179">
        <v>490</v>
      </c>
      <c r="M31" s="180"/>
      <c r="N31" s="18" t="s">
        <v>182</v>
      </c>
      <c r="O31" s="18" t="s">
        <v>183</v>
      </c>
    </row>
    <row r="32" spans="1:15" ht="330" x14ac:dyDescent="0.25">
      <c r="A32" s="209"/>
      <c r="B32" s="47" t="s">
        <v>184</v>
      </c>
      <c r="C32" s="10" t="s">
        <v>185</v>
      </c>
      <c r="D32" s="18" t="s">
        <v>54</v>
      </c>
      <c r="E32" s="18" t="s">
        <v>155</v>
      </c>
      <c r="F32" s="177">
        <v>1</v>
      </c>
      <c r="G32" s="178"/>
      <c r="H32" s="177">
        <v>1</v>
      </c>
      <c r="I32" s="178"/>
      <c r="J32" s="191">
        <v>1</v>
      </c>
      <c r="K32" s="193"/>
      <c r="L32" s="191">
        <v>1</v>
      </c>
      <c r="M32" s="193"/>
      <c r="N32" s="10" t="s">
        <v>21</v>
      </c>
      <c r="O32" s="10" t="s">
        <v>186</v>
      </c>
    </row>
    <row r="33" spans="1:15" ht="240" x14ac:dyDescent="0.25">
      <c r="A33" s="48" t="s">
        <v>48</v>
      </c>
      <c r="B33" s="47" t="s">
        <v>187</v>
      </c>
      <c r="C33" s="18" t="s">
        <v>188</v>
      </c>
      <c r="D33" s="18" t="s">
        <v>54</v>
      </c>
      <c r="E33" s="18" t="s">
        <v>42</v>
      </c>
      <c r="F33" s="204">
        <v>8</v>
      </c>
      <c r="G33" s="206"/>
      <c r="H33" s="204">
        <v>8</v>
      </c>
      <c r="I33" s="206"/>
      <c r="J33" s="179">
        <v>8.7799999999999994</v>
      </c>
      <c r="K33" s="180"/>
      <c r="L33" s="179" t="s">
        <v>189</v>
      </c>
      <c r="M33" s="180"/>
      <c r="N33" s="18" t="s">
        <v>90</v>
      </c>
      <c r="O33" s="18" t="s">
        <v>190</v>
      </c>
    </row>
    <row r="34" spans="1:15" ht="409.5" x14ac:dyDescent="0.25">
      <c r="A34" s="207" t="s">
        <v>191</v>
      </c>
      <c r="B34" s="47" t="s">
        <v>192</v>
      </c>
      <c r="C34" s="10" t="s">
        <v>193</v>
      </c>
      <c r="D34" s="18" t="s">
        <v>19</v>
      </c>
      <c r="E34" s="18" t="s">
        <v>46</v>
      </c>
      <c r="F34" s="22">
        <v>0.15</v>
      </c>
      <c r="G34" s="22">
        <v>0.15</v>
      </c>
      <c r="H34" s="22">
        <v>0.15</v>
      </c>
      <c r="I34" s="22">
        <v>0.15</v>
      </c>
      <c r="J34" s="26">
        <v>-0.54549999999999998</v>
      </c>
      <c r="K34" s="28">
        <v>0.4</v>
      </c>
      <c r="L34" s="28">
        <v>-0.56999999999999995</v>
      </c>
      <c r="M34" s="24">
        <v>1E-3</v>
      </c>
      <c r="N34" s="10" t="s">
        <v>194</v>
      </c>
      <c r="O34" s="10" t="s">
        <v>195</v>
      </c>
    </row>
    <row r="35" spans="1:15" ht="409.5" x14ac:dyDescent="0.25">
      <c r="A35" s="208"/>
      <c r="B35" s="47" t="s">
        <v>196</v>
      </c>
      <c r="C35" s="18" t="s">
        <v>197</v>
      </c>
      <c r="D35" s="18" t="s">
        <v>54</v>
      </c>
      <c r="E35" s="18" t="s">
        <v>46</v>
      </c>
      <c r="F35" s="211">
        <v>0.221</v>
      </c>
      <c r="G35" s="212"/>
      <c r="H35" s="211">
        <v>0.22600000000000001</v>
      </c>
      <c r="I35" s="212"/>
      <c r="J35" s="191">
        <v>0.59</v>
      </c>
      <c r="K35" s="193"/>
      <c r="L35" s="191">
        <v>0.05</v>
      </c>
      <c r="M35" s="193"/>
      <c r="N35" s="18" t="s">
        <v>198</v>
      </c>
      <c r="O35" s="18" t="s">
        <v>199</v>
      </c>
    </row>
    <row r="36" spans="1:15" ht="409.5" x14ac:dyDescent="0.25">
      <c r="A36" s="208"/>
      <c r="B36" s="47" t="s">
        <v>200</v>
      </c>
      <c r="C36" s="18" t="s">
        <v>201</v>
      </c>
      <c r="D36" s="18" t="s">
        <v>54</v>
      </c>
      <c r="E36" s="18" t="s">
        <v>46</v>
      </c>
      <c r="F36" s="211">
        <v>0.51800000000000002</v>
      </c>
      <c r="G36" s="212"/>
      <c r="H36" s="211">
        <v>0.53100000000000003</v>
      </c>
      <c r="I36" s="212"/>
      <c r="J36" s="213">
        <v>0.51800000000000002</v>
      </c>
      <c r="K36" s="214"/>
      <c r="L36" s="191">
        <v>0.2</v>
      </c>
      <c r="M36" s="193"/>
      <c r="N36" s="18" t="s">
        <v>202</v>
      </c>
      <c r="O36" s="18" t="s">
        <v>203</v>
      </c>
    </row>
    <row r="37" spans="1:15" ht="75" x14ac:dyDescent="0.25">
      <c r="A37" s="208"/>
      <c r="B37" s="47" t="s">
        <v>204</v>
      </c>
      <c r="C37" s="18" t="s">
        <v>205</v>
      </c>
      <c r="D37" s="18" t="s">
        <v>19</v>
      </c>
      <c r="E37" s="18" t="s">
        <v>206</v>
      </c>
      <c r="F37" s="22">
        <v>0.9</v>
      </c>
      <c r="G37" s="22">
        <v>0.9</v>
      </c>
      <c r="H37" s="22">
        <v>0.9</v>
      </c>
      <c r="I37" s="22">
        <v>0.9</v>
      </c>
      <c r="J37" s="26">
        <v>0.49170000000000003</v>
      </c>
      <c r="K37" s="26">
        <v>0.63029999999999997</v>
      </c>
      <c r="L37" s="26">
        <v>0.86650000000000005</v>
      </c>
      <c r="M37" s="26">
        <v>0.90590000000000004</v>
      </c>
      <c r="N37" s="27"/>
      <c r="O37" s="27"/>
    </row>
    <row r="38" spans="1:15" ht="150" x14ac:dyDescent="0.25">
      <c r="A38" s="208"/>
      <c r="B38" s="47" t="s">
        <v>207</v>
      </c>
      <c r="C38" s="18" t="s">
        <v>208</v>
      </c>
      <c r="D38" s="18" t="s">
        <v>19</v>
      </c>
      <c r="E38" s="18" t="s">
        <v>206</v>
      </c>
      <c r="F38" s="22">
        <v>0.04</v>
      </c>
      <c r="G38" s="22">
        <v>0.04</v>
      </c>
      <c r="H38" s="22">
        <v>0.04</v>
      </c>
      <c r="I38" s="22">
        <v>0.04</v>
      </c>
      <c r="J38" s="24">
        <v>4.4400000000000002E-2</v>
      </c>
      <c r="K38" s="24">
        <v>4.36E-2</v>
      </c>
      <c r="L38" s="24">
        <v>4.3299999999999998E-2</v>
      </c>
      <c r="M38" s="24">
        <v>4.3099999999999999E-2</v>
      </c>
      <c r="N38" s="18" t="s">
        <v>21</v>
      </c>
      <c r="O38" s="18" t="s">
        <v>149</v>
      </c>
    </row>
    <row r="39" spans="1:15" ht="409.5" x14ac:dyDescent="0.25">
      <c r="A39" s="208"/>
      <c r="B39" s="47" t="s">
        <v>209</v>
      </c>
      <c r="C39" s="18" t="s">
        <v>210</v>
      </c>
      <c r="D39" s="18" t="s">
        <v>119</v>
      </c>
      <c r="E39" s="18" t="s">
        <v>211</v>
      </c>
      <c r="F39" s="177">
        <v>0.1</v>
      </c>
      <c r="G39" s="190"/>
      <c r="H39" s="190"/>
      <c r="I39" s="178"/>
      <c r="J39" s="185">
        <v>0.91169999999999995</v>
      </c>
      <c r="K39" s="210"/>
      <c r="L39" s="210"/>
      <c r="M39" s="186"/>
      <c r="N39" s="18" t="s">
        <v>212</v>
      </c>
      <c r="O39" s="18" t="s">
        <v>213</v>
      </c>
    </row>
    <row r="40" spans="1:15" ht="409.5" x14ac:dyDescent="0.25">
      <c r="A40" s="208"/>
      <c r="B40" s="47" t="s">
        <v>214</v>
      </c>
      <c r="C40" s="18" t="s">
        <v>215</v>
      </c>
      <c r="D40" s="18" t="s">
        <v>119</v>
      </c>
      <c r="E40" s="18" t="s">
        <v>211</v>
      </c>
      <c r="F40" s="177">
        <v>0.8</v>
      </c>
      <c r="G40" s="190"/>
      <c r="H40" s="190"/>
      <c r="I40" s="178"/>
      <c r="J40" s="191">
        <v>0.85</v>
      </c>
      <c r="K40" s="192" t="s">
        <v>21</v>
      </c>
      <c r="L40" s="192" t="s">
        <v>21</v>
      </c>
      <c r="M40" s="193">
        <v>85</v>
      </c>
      <c r="N40" s="18" t="s">
        <v>216</v>
      </c>
      <c r="O40" s="18" t="s">
        <v>217</v>
      </c>
    </row>
    <row r="41" spans="1:15" ht="195" x14ac:dyDescent="0.25">
      <c r="A41" s="208"/>
      <c r="B41" s="47" t="s">
        <v>218</v>
      </c>
      <c r="C41" s="18" t="s">
        <v>219</v>
      </c>
      <c r="D41" s="18" t="s">
        <v>5</v>
      </c>
      <c r="E41" s="18" t="s">
        <v>211</v>
      </c>
      <c r="F41" s="177">
        <v>0.96</v>
      </c>
      <c r="G41" s="190"/>
      <c r="H41" s="190"/>
      <c r="I41" s="178"/>
      <c r="J41" s="185">
        <v>0.96409999999999996</v>
      </c>
      <c r="K41" s="210"/>
      <c r="L41" s="210"/>
      <c r="M41" s="186"/>
      <c r="N41" s="18" t="s">
        <v>21</v>
      </c>
      <c r="O41" s="18" t="s">
        <v>220</v>
      </c>
    </row>
    <row r="42" spans="1:15" ht="409.5" x14ac:dyDescent="0.25">
      <c r="A42" s="208"/>
      <c r="B42" s="47" t="s">
        <v>221</v>
      </c>
      <c r="C42" s="18" t="s">
        <v>222</v>
      </c>
      <c r="D42" s="18" t="s">
        <v>5</v>
      </c>
      <c r="E42" s="18" t="s">
        <v>211</v>
      </c>
      <c r="F42" s="177">
        <v>0.05</v>
      </c>
      <c r="G42" s="190"/>
      <c r="H42" s="190"/>
      <c r="I42" s="178"/>
      <c r="J42" s="185">
        <v>1.2999999999999999E-3</v>
      </c>
      <c r="K42" s="210"/>
      <c r="L42" s="210"/>
      <c r="M42" s="186"/>
      <c r="N42" s="18" t="s">
        <v>223</v>
      </c>
      <c r="O42" s="18" t="s">
        <v>224</v>
      </c>
    </row>
    <row r="43" spans="1:15" ht="409.5" x14ac:dyDescent="0.25">
      <c r="A43" s="209"/>
      <c r="B43" s="47" t="s">
        <v>225</v>
      </c>
      <c r="C43" s="18" t="s">
        <v>226</v>
      </c>
      <c r="D43" s="18" t="s">
        <v>19</v>
      </c>
      <c r="E43" s="18" t="s">
        <v>38</v>
      </c>
      <c r="F43" s="22">
        <v>0.8</v>
      </c>
      <c r="G43" s="22">
        <v>0.8</v>
      </c>
      <c r="H43" s="22">
        <v>0.8</v>
      </c>
      <c r="I43" s="22">
        <v>0.8</v>
      </c>
      <c r="J43" s="28">
        <v>0.63</v>
      </c>
      <c r="K43" s="28">
        <v>0.72</v>
      </c>
      <c r="L43" s="28">
        <v>0.82</v>
      </c>
      <c r="M43" s="28">
        <v>0.69</v>
      </c>
      <c r="N43" s="18" t="s">
        <v>90</v>
      </c>
      <c r="O43" s="18" t="s">
        <v>104</v>
      </c>
    </row>
    <row r="44" spans="1:15" ht="409.5" x14ac:dyDescent="0.25">
      <c r="A44" s="207" t="s">
        <v>61</v>
      </c>
      <c r="B44" s="47" t="s">
        <v>227</v>
      </c>
      <c r="C44" s="35"/>
      <c r="D44" s="18" t="s">
        <v>19</v>
      </c>
      <c r="E44" s="18" t="s">
        <v>46</v>
      </c>
      <c r="F44" s="22">
        <v>0.6</v>
      </c>
      <c r="G44" s="22">
        <v>0.6</v>
      </c>
      <c r="H44" s="22">
        <v>0.6</v>
      </c>
      <c r="I44" s="22">
        <v>0.6</v>
      </c>
      <c r="J44" s="17" t="s">
        <v>21</v>
      </c>
      <c r="K44" s="17" t="s">
        <v>21</v>
      </c>
      <c r="L44" s="17" t="s">
        <v>21</v>
      </c>
      <c r="M44" s="17" t="s">
        <v>228</v>
      </c>
      <c r="N44" s="35"/>
      <c r="O44" s="35"/>
    </row>
    <row r="45" spans="1:15" ht="409.5" x14ac:dyDescent="0.25">
      <c r="A45" s="208"/>
      <c r="B45" s="47" t="s">
        <v>229</v>
      </c>
      <c r="C45" s="18" t="s">
        <v>226</v>
      </c>
      <c r="D45" s="18" t="s">
        <v>19</v>
      </c>
      <c r="E45" s="18" t="s">
        <v>55</v>
      </c>
      <c r="F45" s="22">
        <v>0.17</v>
      </c>
      <c r="G45" s="22">
        <v>0.18</v>
      </c>
      <c r="H45" s="22">
        <v>0.25</v>
      </c>
      <c r="I45" s="22">
        <v>0.4</v>
      </c>
      <c r="J45" s="28">
        <v>0.16</v>
      </c>
      <c r="K45" s="28">
        <v>0.21</v>
      </c>
      <c r="L45" s="28">
        <v>0.17</v>
      </c>
      <c r="M45" s="28">
        <v>0.17</v>
      </c>
      <c r="N45" s="18" t="s">
        <v>90</v>
      </c>
      <c r="O45" s="18" t="s">
        <v>230</v>
      </c>
    </row>
    <row r="46" spans="1:15" ht="409.5" x14ac:dyDescent="0.25">
      <c r="A46" s="209"/>
      <c r="B46" s="47" t="s">
        <v>231</v>
      </c>
      <c r="C46" s="18" t="s">
        <v>232</v>
      </c>
      <c r="D46" s="18" t="s">
        <v>19</v>
      </c>
      <c r="E46" s="18" t="s">
        <v>55</v>
      </c>
      <c r="F46" s="22">
        <v>0.2</v>
      </c>
      <c r="G46" s="22">
        <v>0.3</v>
      </c>
      <c r="H46" s="22">
        <v>0.15</v>
      </c>
      <c r="I46" s="22">
        <v>0.35</v>
      </c>
      <c r="J46" s="28">
        <v>0.53</v>
      </c>
      <c r="K46" s="28">
        <v>0.12</v>
      </c>
      <c r="L46" s="28">
        <v>0.13</v>
      </c>
      <c r="M46" s="28">
        <v>0.15</v>
      </c>
      <c r="N46" s="18" t="s">
        <v>233</v>
      </c>
      <c r="O46" s="18" t="s">
        <v>234</v>
      </c>
    </row>
    <row r="47" spans="1:15" ht="409.5" x14ac:dyDescent="0.25">
      <c r="A47" s="48" t="s">
        <v>235</v>
      </c>
      <c r="B47" s="47" t="s">
        <v>236</v>
      </c>
      <c r="C47" s="18" t="s">
        <v>237</v>
      </c>
      <c r="D47" s="18" t="s">
        <v>19</v>
      </c>
      <c r="E47" s="18" t="s">
        <v>46</v>
      </c>
      <c r="F47" s="22">
        <v>0.6</v>
      </c>
      <c r="G47" s="22">
        <v>0.7</v>
      </c>
      <c r="H47" s="22">
        <v>0.8</v>
      </c>
      <c r="I47" s="22">
        <v>0.9</v>
      </c>
      <c r="J47" s="26">
        <v>0.38750000000000001</v>
      </c>
      <c r="K47" s="26">
        <v>0.77780000000000005</v>
      </c>
      <c r="L47" s="26">
        <v>0.44440000000000002</v>
      </c>
      <c r="M47" s="26">
        <v>0.77780000000000005</v>
      </c>
      <c r="N47" s="18" t="s">
        <v>238</v>
      </c>
      <c r="O47" s="18" t="s">
        <v>239</v>
      </c>
    </row>
    <row r="48" spans="1:15" ht="409.5" x14ac:dyDescent="0.25">
      <c r="A48" s="48" t="s">
        <v>240</v>
      </c>
      <c r="B48" s="47" t="s">
        <v>241</v>
      </c>
      <c r="C48" s="18" t="s">
        <v>242</v>
      </c>
      <c r="D48" s="18" t="s">
        <v>54</v>
      </c>
      <c r="E48" s="18" t="s">
        <v>55</v>
      </c>
      <c r="F48" s="204" t="s">
        <v>21</v>
      </c>
      <c r="G48" s="206"/>
      <c r="H48" s="177">
        <v>0.2</v>
      </c>
      <c r="I48" s="178"/>
      <c r="J48" s="185">
        <v>0.3553</v>
      </c>
      <c r="K48" s="186"/>
      <c r="L48" s="185">
        <v>0.36559999999999998</v>
      </c>
      <c r="M48" s="186"/>
      <c r="N48" s="18" t="s">
        <v>243</v>
      </c>
      <c r="O48" s="18" t="s">
        <v>244</v>
      </c>
    </row>
    <row r="49" spans="1:15" ht="409.5" x14ac:dyDescent="0.25">
      <c r="A49" s="207" t="s">
        <v>51</v>
      </c>
      <c r="B49" s="47" t="s">
        <v>245</v>
      </c>
      <c r="C49" s="18" t="s">
        <v>246</v>
      </c>
      <c r="D49" s="18" t="s">
        <v>119</v>
      </c>
      <c r="E49" s="18" t="s">
        <v>211</v>
      </c>
      <c r="F49" s="177">
        <v>0.05</v>
      </c>
      <c r="G49" s="190"/>
      <c r="H49" s="190"/>
      <c r="I49" s="178"/>
      <c r="J49" s="185">
        <v>0.24279999999999999</v>
      </c>
      <c r="K49" s="210"/>
      <c r="L49" s="210"/>
      <c r="M49" s="186"/>
      <c r="N49" s="18" t="s">
        <v>247</v>
      </c>
      <c r="O49" s="18" t="s">
        <v>248</v>
      </c>
    </row>
    <row r="50" spans="1:15" ht="409.5" x14ac:dyDescent="0.25">
      <c r="A50" s="208"/>
      <c r="B50" s="47" t="s">
        <v>249</v>
      </c>
      <c r="C50" s="10" t="s">
        <v>250</v>
      </c>
      <c r="D50" s="18" t="s">
        <v>119</v>
      </c>
      <c r="E50" s="18" t="s">
        <v>211</v>
      </c>
      <c r="F50" s="177">
        <v>0.25</v>
      </c>
      <c r="G50" s="190"/>
      <c r="H50" s="190"/>
      <c r="I50" s="178"/>
      <c r="J50" s="185">
        <v>0.48230000000000001</v>
      </c>
      <c r="K50" s="210"/>
      <c r="L50" s="210"/>
      <c r="M50" s="186"/>
      <c r="N50" s="10" t="s">
        <v>251</v>
      </c>
      <c r="O50" s="10" t="s">
        <v>248</v>
      </c>
    </row>
    <row r="51" spans="1:15" ht="315" x14ac:dyDescent="0.25">
      <c r="A51" s="209"/>
      <c r="B51" s="47" t="s">
        <v>252</v>
      </c>
      <c r="C51" s="18" t="s">
        <v>253</v>
      </c>
      <c r="D51" s="18" t="s">
        <v>119</v>
      </c>
      <c r="E51" s="18" t="s">
        <v>211</v>
      </c>
      <c r="F51" s="204">
        <v>5</v>
      </c>
      <c r="G51" s="205"/>
      <c r="H51" s="205"/>
      <c r="I51" s="206"/>
      <c r="J51" s="179" t="s">
        <v>254</v>
      </c>
      <c r="K51" s="189"/>
      <c r="L51" s="189"/>
      <c r="M51" s="180"/>
      <c r="N51" s="18" t="s">
        <v>90</v>
      </c>
      <c r="O51" s="18" t="s">
        <v>255</v>
      </c>
    </row>
  </sheetData>
  <mergeCells count="78">
    <mergeCell ref="J2:M2"/>
    <mergeCell ref="F10:I10"/>
    <mergeCell ref="J10:M10"/>
    <mergeCell ref="F3:I3"/>
    <mergeCell ref="J3:M3"/>
    <mergeCell ref="F4:I4"/>
    <mergeCell ref="J4:M4"/>
    <mergeCell ref="F5:I5"/>
    <mergeCell ref="J5:M5"/>
    <mergeCell ref="F6:I6"/>
    <mergeCell ref="J6:M6"/>
    <mergeCell ref="J15:M15"/>
    <mergeCell ref="F17:I17"/>
    <mergeCell ref="J17:M17"/>
    <mergeCell ref="J7:M7"/>
    <mergeCell ref="F8:I8"/>
    <mergeCell ref="J8:M8"/>
    <mergeCell ref="F12:I12"/>
    <mergeCell ref="J12:M12"/>
    <mergeCell ref="F9:I9"/>
    <mergeCell ref="J9:M9"/>
    <mergeCell ref="F7:I7"/>
    <mergeCell ref="A18:A19"/>
    <mergeCell ref="A20:A21"/>
    <mergeCell ref="A22:A23"/>
    <mergeCell ref="F23:G23"/>
    <mergeCell ref="H23:I23"/>
    <mergeCell ref="A14:A17"/>
    <mergeCell ref="F15:I15"/>
    <mergeCell ref="A11:A13"/>
    <mergeCell ref="A2:A10"/>
    <mergeCell ref="F2:I2"/>
    <mergeCell ref="L23:M23"/>
    <mergeCell ref="A24:A32"/>
    <mergeCell ref="F26:I26"/>
    <mergeCell ref="J26:M26"/>
    <mergeCell ref="F31:G31"/>
    <mergeCell ref="H31:I31"/>
    <mergeCell ref="J31:K31"/>
    <mergeCell ref="L31:M31"/>
    <mergeCell ref="F32:G32"/>
    <mergeCell ref="H32:I32"/>
    <mergeCell ref="J23:K23"/>
    <mergeCell ref="J32:K32"/>
    <mergeCell ref="L32:M32"/>
    <mergeCell ref="F33:G33"/>
    <mergeCell ref="H33:I33"/>
    <mergeCell ref="J33:K33"/>
    <mergeCell ref="L33:M33"/>
    <mergeCell ref="F42:I42"/>
    <mergeCell ref="J42:M42"/>
    <mergeCell ref="A34:A43"/>
    <mergeCell ref="F35:G35"/>
    <mergeCell ref="H35:I35"/>
    <mergeCell ref="J35:K35"/>
    <mergeCell ref="L35:M35"/>
    <mergeCell ref="F36:G36"/>
    <mergeCell ref="H36:I36"/>
    <mergeCell ref="J36:K36"/>
    <mergeCell ref="L36:M36"/>
    <mergeCell ref="F39:I39"/>
    <mergeCell ref="J39:M39"/>
    <mergeCell ref="F40:I40"/>
    <mergeCell ref="J40:M40"/>
    <mergeCell ref="F41:I41"/>
    <mergeCell ref="J41:M41"/>
    <mergeCell ref="F51:I51"/>
    <mergeCell ref="J51:M51"/>
    <mergeCell ref="A44:A46"/>
    <mergeCell ref="F48:G48"/>
    <mergeCell ref="H48:I48"/>
    <mergeCell ref="J48:K48"/>
    <mergeCell ref="L48:M48"/>
    <mergeCell ref="A49:A51"/>
    <mergeCell ref="F49:I49"/>
    <mergeCell ref="J49:M49"/>
    <mergeCell ref="F50:I50"/>
    <mergeCell ref="J50:M50"/>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workbookViewId="0">
      <selection activeCell="F17" sqref="F17:I17"/>
    </sheetView>
  </sheetViews>
  <sheetFormatPr defaultRowHeight="15" x14ac:dyDescent="0.25"/>
  <cols>
    <col min="1" max="1" width="13.5703125" customWidth="1"/>
    <col min="2" max="2" width="17.28515625" customWidth="1"/>
    <col min="3" max="3" width="14.5703125" customWidth="1"/>
    <col min="4" max="4" width="12.7109375" customWidth="1"/>
    <col min="5" max="5" width="14" customWidth="1"/>
    <col min="6" max="6" width="11.28515625" customWidth="1"/>
    <col min="7" max="7" width="11.140625" customWidth="1"/>
    <col min="8" max="8" width="11.5703125" customWidth="1"/>
    <col min="9" max="9" width="10.85546875" customWidth="1"/>
    <col min="10" max="10" width="11.85546875" customWidth="1"/>
    <col min="11" max="11" width="14" customWidth="1"/>
    <col min="12" max="12" width="13.85546875" customWidth="1"/>
    <col min="13" max="13" width="14" customWidth="1"/>
    <col min="14" max="14" width="25.42578125" customWidth="1"/>
    <col min="15" max="15" width="32.85546875" customWidth="1"/>
  </cols>
  <sheetData>
    <row r="1" spans="1:15" ht="30" x14ac:dyDescent="0.25">
      <c r="A1" s="1" t="s">
        <v>71</v>
      </c>
      <c r="B1" s="1" t="s">
        <v>1</v>
      </c>
      <c r="C1" s="1" t="s">
        <v>2</v>
      </c>
      <c r="D1" s="1" t="s">
        <v>3</v>
      </c>
      <c r="E1" s="1" t="s">
        <v>4</v>
      </c>
      <c r="F1" s="49" t="s">
        <v>6</v>
      </c>
      <c r="G1" s="49" t="s">
        <v>7</v>
      </c>
      <c r="H1" s="49" t="s">
        <v>8</v>
      </c>
      <c r="I1" s="49" t="s">
        <v>9</v>
      </c>
      <c r="J1" s="49" t="s">
        <v>10</v>
      </c>
      <c r="K1" s="49" t="s">
        <v>11</v>
      </c>
      <c r="L1" s="49" t="s">
        <v>12</v>
      </c>
      <c r="M1" s="49" t="s">
        <v>13</v>
      </c>
      <c r="N1" s="1" t="s">
        <v>14</v>
      </c>
      <c r="O1" s="1" t="s">
        <v>256</v>
      </c>
    </row>
    <row r="2" spans="1:15" ht="195" x14ac:dyDescent="0.25">
      <c r="A2" s="207" t="s">
        <v>72</v>
      </c>
      <c r="B2" s="3" t="s">
        <v>73</v>
      </c>
      <c r="C2" s="14" t="s">
        <v>74</v>
      </c>
      <c r="D2" s="14" t="s">
        <v>257</v>
      </c>
      <c r="E2" s="14" t="s">
        <v>46</v>
      </c>
      <c r="F2" s="25" t="s">
        <v>21</v>
      </c>
      <c r="G2" s="25" t="s">
        <v>21</v>
      </c>
      <c r="H2" s="25" t="s">
        <v>21</v>
      </c>
      <c r="I2" s="25" t="s">
        <v>21</v>
      </c>
      <c r="J2" s="26" t="s">
        <v>21</v>
      </c>
      <c r="K2" s="26" t="s">
        <v>21</v>
      </c>
      <c r="L2" s="26" t="s">
        <v>21</v>
      </c>
      <c r="M2" s="26" t="s">
        <v>21</v>
      </c>
      <c r="N2" s="18" t="s">
        <v>75</v>
      </c>
      <c r="O2" s="18" t="s">
        <v>76</v>
      </c>
    </row>
    <row r="3" spans="1:15" ht="195" x14ac:dyDescent="0.25">
      <c r="A3" s="208"/>
      <c r="B3" s="3" t="s">
        <v>77</v>
      </c>
      <c r="C3" s="4" t="s">
        <v>74</v>
      </c>
      <c r="D3" s="14" t="s">
        <v>257</v>
      </c>
      <c r="E3" s="14" t="s">
        <v>46</v>
      </c>
      <c r="F3" s="25" t="s">
        <v>21</v>
      </c>
      <c r="G3" s="25" t="s">
        <v>21</v>
      </c>
      <c r="H3" s="25" t="s">
        <v>21</v>
      </c>
      <c r="I3" s="25" t="s">
        <v>21</v>
      </c>
      <c r="J3" s="26" t="s">
        <v>21</v>
      </c>
      <c r="K3" s="26" t="s">
        <v>21</v>
      </c>
      <c r="L3" s="26" t="s">
        <v>21</v>
      </c>
      <c r="M3" s="26" t="s">
        <v>21</v>
      </c>
      <c r="N3" s="18" t="s">
        <v>75</v>
      </c>
      <c r="O3" s="18" t="s">
        <v>78</v>
      </c>
    </row>
    <row r="4" spans="1:15" ht="195" x14ac:dyDescent="0.25">
      <c r="A4" s="208"/>
      <c r="B4" s="3" t="s">
        <v>79</v>
      </c>
      <c r="C4" s="4" t="s">
        <v>74</v>
      </c>
      <c r="D4" s="14" t="s">
        <v>257</v>
      </c>
      <c r="E4" s="14" t="s">
        <v>46</v>
      </c>
      <c r="F4" s="25" t="s">
        <v>21</v>
      </c>
      <c r="G4" s="25" t="s">
        <v>21</v>
      </c>
      <c r="H4" s="25" t="s">
        <v>21</v>
      </c>
      <c r="I4" s="25" t="s">
        <v>21</v>
      </c>
      <c r="J4" s="26" t="s">
        <v>21</v>
      </c>
      <c r="K4" s="26" t="s">
        <v>21</v>
      </c>
      <c r="L4" s="26" t="s">
        <v>21</v>
      </c>
      <c r="M4" s="26" t="s">
        <v>21</v>
      </c>
      <c r="N4" s="18" t="s">
        <v>75</v>
      </c>
      <c r="O4" s="18" t="s">
        <v>78</v>
      </c>
    </row>
    <row r="5" spans="1:15" ht="195" x14ac:dyDescent="0.25">
      <c r="A5" s="208"/>
      <c r="B5" s="3" t="s">
        <v>80</v>
      </c>
      <c r="C5" s="4" t="s">
        <v>81</v>
      </c>
      <c r="D5" s="14" t="s">
        <v>257</v>
      </c>
      <c r="E5" s="14" t="s">
        <v>46</v>
      </c>
      <c r="F5" s="25" t="s">
        <v>21</v>
      </c>
      <c r="G5" s="25" t="s">
        <v>21</v>
      </c>
      <c r="H5" s="25" t="s">
        <v>21</v>
      </c>
      <c r="I5" s="25" t="s">
        <v>21</v>
      </c>
      <c r="J5" s="26" t="s">
        <v>21</v>
      </c>
      <c r="K5" s="26" t="s">
        <v>21</v>
      </c>
      <c r="L5" s="26" t="s">
        <v>21</v>
      </c>
      <c r="M5" s="26" t="s">
        <v>21</v>
      </c>
      <c r="N5" s="18" t="s">
        <v>75</v>
      </c>
      <c r="O5" s="18" t="s">
        <v>78</v>
      </c>
    </row>
    <row r="6" spans="1:15" ht="195" x14ac:dyDescent="0.25">
      <c r="A6" s="208"/>
      <c r="B6" s="3" t="s">
        <v>82</v>
      </c>
      <c r="C6" s="4" t="s">
        <v>81</v>
      </c>
      <c r="D6" s="14" t="s">
        <v>257</v>
      </c>
      <c r="E6" s="14" t="s">
        <v>46</v>
      </c>
      <c r="F6" s="25" t="s">
        <v>21</v>
      </c>
      <c r="G6" s="25" t="s">
        <v>21</v>
      </c>
      <c r="H6" s="25" t="s">
        <v>21</v>
      </c>
      <c r="I6" s="25" t="s">
        <v>21</v>
      </c>
      <c r="J6" s="26" t="s">
        <v>21</v>
      </c>
      <c r="K6" s="26" t="s">
        <v>21</v>
      </c>
      <c r="L6" s="26" t="s">
        <v>21</v>
      </c>
      <c r="M6" s="26" t="s">
        <v>21</v>
      </c>
      <c r="N6" s="18" t="s">
        <v>75</v>
      </c>
      <c r="O6" s="18" t="s">
        <v>78</v>
      </c>
    </row>
    <row r="7" spans="1:15" ht="105" x14ac:dyDescent="0.25">
      <c r="A7" s="208"/>
      <c r="B7" s="3" t="s">
        <v>83</v>
      </c>
      <c r="C7" s="4" t="s">
        <v>74</v>
      </c>
      <c r="D7" s="14" t="s">
        <v>257</v>
      </c>
      <c r="E7" s="14" t="s">
        <v>46</v>
      </c>
      <c r="F7" s="25" t="s">
        <v>21</v>
      </c>
      <c r="G7" s="25" t="s">
        <v>21</v>
      </c>
      <c r="H7" s="25" t="s">
        <v>21</v>
      </c>
      <c r="I7" s="25" t="s">
        <v>21</v>
      </c>
      <c r="J7" s="26" t="s">
        <v>21</v>
      </c>
      <c r="K7" s="26" t="s">
        <v>21</v>
      </c>
      <c r="L7" s="26" t="s">
        <v>21</v>
      </c>
      <c r="M7" s="26" t="s">
        <v>21</v>
      </c>
      <c r="N7" s="18" t="s">
        <v>21</v>
      </c>
      <c r="O7" s="18" t="s">
        <v>86</v>
      </c>
    </row>
    <row r="8" spans="1:15" ht="195" x14ac:dyDescent="0.25">
      <c r="A8" s="208"/>
      <c r="B8" s="3" t="s">
        <v>87</v>
      </c>
      <c r="C8" s="4" t="s">
        <v>88</v>
      </c>
      <c r="D8" s="14" t="s">
        <v>119</v>
      </c>
      <c r="E8" s="14" t="s">
        <v>46</v>
      </c>
      <c r="F8" s="183">
        <v>1</v>
      </c>
      <c r="G8" s="188"/>
      <c r="H8" s="188"/>
      <c r="I8" s="184"/>
      <c r="J8" s="185">
        <v>1</v>
      </c>
      <c r="K8" s="210"/>
      <c r="L8" s="210"/>
      <c r="M8" s="186"/>
      <c r="N8" s="18" t="s">
        <v>90</v>
      </c>
      <c r="O8" s="18" t="s">
        <v>91</v>
      </c>
    </row>
    <row r="9" spans="1:15" ht="176.25" customHeight="1" x14ac:dyDescent="0.25">
      <c r="A9" s="208"/>
      <c r="B9" s="3" t="s">
        <v>92</v>
      </c>
      <c r="C9" s="4" t="s">
        <v>93</v>
      </c>
      <c r="D9" s="14" t="s">
        <v>5</v>
      </c>
      <c r="E9" s="14" t="s">
        <v>38</v>
      </c>
      <c r="F9" s="183">
        <v>0.9</v>
      </c>
      <c r="G9" s="188"/>
      <c r="H9" s="188"/>
      <c r="I9" s="184"/>
      <c r="J9" s="217" t="s">
        <v>307</v>
      </c>
      <c r="K9" s="210"/>
      <c r="L9" s="210"/>
      <c r="M9" s="186"/>
      <c r="N9" s="18" t="s">
        <v>90</v>
      </c>
      <c r="O9" s="18" t="s">
        <v>91</v>
      </c>
    </row>
    <row r="10" spans="1:15" ht="167.25" customHeight="1" x14ac:dyDescent="0.25">
      <c r="A10" s="209"/>
      <c r="B10" s="3" t="s">
        <v>94</v>
      </c>
      <c r="C10" s="4" t="s">
        <v>95</v>
      </c>
      <c r="D10" s="14" t="s">
        <v>5</v>
      </c>
      <c r="E10" s="14" t="s">
        <v>38</v>
      </c>
      <c r="F10" s="183">
        <v>0.7</v>
      </c>
      <c r="G10" s="188"/>
      <c r="H10" s="188"/>
      <c r="I10" s="184"/>
      <c r="J10" s="185" t="s">
        <v>307</v>
      </c>
      <c r="K10" s="210"/>
      <c r="L10" s="210"/>
      <c r="M10" s="186"/>
      <c r="N10" s="18" t="s">
        <v>90</v>
      </c>
      <c r="O10" s="18" t="s">
        <v>91</v>
      </c>
    </row>
    <row r="11" spans="1:15" ht="409.5" x14ac:dyDescent="0.25">
      <c r="A11" s="207" t="s">
        <v>96</v>
      </c>
      <c r="B11" s="3" t="s">
        <v>97</v>
      </c>
      <c r="C11" s="4" t="s">
        <v>98</v>
      </c>
      <c r="D11" s="14" t="s">
        <v>19</v>
      </c>
      <c r="E11" s="14" t="s">
        <v>20</v>
      </c>
      <c r="F11" s="25">
        <v>0.14000000000000001</v>
      </c>
      <c r="G11" s="25">
        <v>0.1016</v>
      </c>
      <c r="H11" s="25">
        <v>9.7699999999999995E-2</v>
      </c>
      <c r="I11" s="25">
        <v>0.1031</v>
      </c>
      <c r="J11" s="26">
        <v>0.11559999999999999</v>
      </c>
      <c r="K11" s="26">
        <v>0.1086</v>
      </c>
      <c r="L11" s="26">
        <v>0.1016</v>
      </c>
      <c r="M11" s="26">
        <v>0.1008</v>
      </c>
      <c r="N11" s="18" t="s">
        <v>99</v>
      </c>
      <c r="O11" s="18" t="s">
        <v>100</v>
      </c>
    </row>
    <row r="12" spans="1:15" ht="147" customHeight="1" x14ac:dyDescent="0.25">
      <c r="A12" s="208"/>
      <c r="B12" s="3" t="s">
        <v>101</v>
      </c>
      <c r="C12" s="14" t="s">
        <v>102</v>
      </c>
      <c r="D12" s="14" t="s">
        <v>19</v>
      </c>
      <c r="E12" s="14" t="s">
        <v>38</v>
      </c>
      <c r="F12" s="25">
        <v>0.9</v>
      </c>
      <c r="G12" s="25">
        <v>0.9</v>
      </c>
      <c r="H12" s="25">
        <v>0.9</v>
      </c>
      <c r="I12" s="25">
        <v>0.9</v>
      </c>
      <c r="J12" s="26">
        <v>0.85429999999999995</v>
      </c>
      <c r="K12" s="26" t="s">
        <v>307</v>
      </c>
      <c r="L12" s="26" t="s">
        <v>307</v>
      </c>
      <c r="M12" s="26" t="s">
        <v>307</v>
      </c>
      <c r="N12" s="18" t="s">
        <v>21</v>
      </c>
      <c r="O12" s="18" t="s">
        <v>104</v>
      </c>
    </row>
    <row r="13" spans="1:15" ht="171" customHeight="1" x14ac:dyDescent="0.25">
      <c r="A13" s="209"/>
      <c r="B13" s="3" t="s">
        <v>105</v>
      </c>
      <c r="C13" s="14" t="s">
        <v>106</v>
      </c>
      <c r="D13" s="14" t="s">
        <v>19</v>
      </c>
      <c r="E13" s="14" t="s">
        <v>38</v>
      </c>
      <c r="F13" s="25">
        <v>-2.5000000000000001E-2</v>
      </c>
      <c r="G13" s="25">
        <v>-2.5000000000000001E-2</v>
      </c>
      <c r="H13" s="25">
        <v>-2.5000000000000001E-2</v>
      </c>
      <c r="I13" s="25">
        <v>-2.5000000000000001E-2</v>
      </c>
      <c r="J13" s="26">
        <v>8.1000000000000003E-2</v>
      </c>
      <c r="K13" s="26" t="s">
        <v>307</v>
      </c>
      <c r="L13" s="26" t="s">
        <v>307</v>
      </c>
      <c r="M13" s="26" t="s">
        <v>307</v>
      </c>
      <c r="N13" s="18" t="s">
        <v>107</v>
      </c>
      <c r="O13" s="18" t="s">
        <v>104</v>
      </c>
    </row>
    <row r="14" spans="1:15" ht="405" x14ac:dyDescent="0.25">
      <c r="A14" s="207" t="s">
        <v>108</v>
      </c>
      <c r="B14" s="3" t="s">
        <v>109</v>
      </c>
      <c r="C14" s="14" t="s">
        <v>110</v>
      </c>
      <c r="D14" s="14" t="s">
        <v>19</v>
      </c>
      <c r="E14" s="14" t="s">
        <v>20</v>
      </c>
      <c r="F14" s="25">
        <v>7.2300000000000003E-2</v>
      </c>
      <c r="G14" s="25">
        <v>9.4200000000000006E-2</v>
      </c>
      <c r="H14" s="25">
        <v>9.1600000000000001E-2</v>
      </c>
      <c r="I14" s="25">
        <v>8.5099999999999995E-2</v>
      </c>
      <c r="J14" s="26">
        <v>8.6900000000000005E-2</v>
      </c>
      <c r="K14" s="26">
        <v>0.1027</v>
      </c>
      <c r="L14" s="26">
        <v>0.10680000000000001</v>
      </c>
      <c r="M14" s="26">
        <v>9.3799999999999994E-2</v>
      </c>
      <c r="N14" s="18" t="s">
        <v>111</v>
      </c>
      <c r="O14" s="18" t="s">
        <v>100</v>
      </c>
    </row>
    <row r="15" spans="1:15" ht="191.25" customHeight="1" x14ac:dyDescent="0.25">
      <c r="A15" s="208"/>
      <c r="B15" s="3" t="s">
        <v>112</v>
      </c>
      <c r="C15" s="14" t="s">
        <v>113</v>
      </c>
      <c r="D15" s="14" t="s">
        <v>5</v>
      </c>
      <c r="E15" s="14" t="s">
        <v>38</v>
      </c>
      <c r="F15" s="183">
        <v>0.9</v>
      </c>
      <c r="G15" s="188"/>
      <c r="H15" s="188"/>
      <c r="I15" s="184"/>
      <c r="J15" s="185" t="s">
        <v>307</v>
      </c>
      <c r="K15" s="210"/>
      <c r="L15" s="210"/>
      <c r="M15" s="186"/>
      <c r="N15" s="18" t="s">
        <v>90</v>
      </c>
      <c r="O15" s="18" t="s">
        <v>91</v>
      </c>
    </row>
    <row r="16" spans="1:15" ht="123" customHeight="1" x14ac:dyDescent="0.25">
      <c r="A16" s="208"/>
      <c r="B16" s="3" t="s">
        <v>115</v>
      </c>
      <c r="C16" s="14" t="s">
        <v>116</v>
      </c>
      <c r="D16" s="14" t="s">
        <v>19</v>
      </c>
      <c r="E16" s="14" t="s">
        <v>38</v>
      </c>
      <c r="F16" s="25">
        <v>0.9</v>
      </c>
      <c r="G16" s="25">
        <v>0.9</v>
      </c>
      <c r="H16" s="25">
        <v>0.9</v>
      </c>
      <c r="I16" s="25">
        <v>0.9</v>
      </c>
      <c r="J16" s="26">
        <v>1</v>
      </c>
      <c r="K16" s="26" t="s">
        <v>307</v>
      </c>
      <c r="L16" s="26" t="s">
        <v>307</v>
      </c>
      <c r="M16" s="26" t="s">
        <v>307</v>
      </c>
      <c r="N16" s="18" t="s">
        <v>117</v>
      </c>
      <c r="O16" s="18" t="s">
        <v>104</v>
      </c>
    </row>
    <row r="17" spans="1:15" ht="144" customHeight="1" x14ac:dyDescent="0.25">
      <c r="A17" s="209"/>
      <c r="B17" s="3" t="s">
        <v>118</v>
      </c>
      <c r="C17" s="14" t="s">
        <v>21</v>
      </c>
      <c r="D17" s="14" t="s">
        <v>119</v>
      </c>
      <c r="E17" s="14" t="s">
        <v>38</v>
      </c>
      <c r="F17" s="183">
        <v>0.95</v>
      </c>
      <c r="G17" s="188"/>
      <c r="H17" s="188"/>
      <c r="I17" s="184"/>
      <c r="J17" s="185" t="s">
        <v>307</v>
      </c>
      <c r="K17" s="210"/>
      <c r="L17" s="210"/>
      <c r="M17" s="186"/>
      <c r="N17" s="18" t="s">
        <v>90</v>
      </c>
      <c r="O17" s="18" t="s">
        <v>91</v>
      </c>
    </row>
    <row r="18" spans="1:15" ht="300" x14ac:dyDescent="0.25">
      <c r="A18" s="207" t="s">
        <v>31</v>
      </c>
      <c r="B18" s="3" t="s">
        <v>120</v>
      </c>
      <c r="C18" s="14" t="s">
        <v>121</v>
      </c>
      <c r="D18" s="14" t="s">
        <v>19</v>
      </c>
      <c r="E18" s="14" t="s">
        <v>20</v>
      </c>
      <c r="F18" s="23">
        <v>0.8</v>
      </c>
      <c r="G18" s="23">
        <v>0.6</v>
      </c>
      <c r="H18" s="23">
        <v>0.6</v>
      </c>
      <c r="I18" s="23">
        <v>0.6</v>
      </c>
      <c r="J18" s="24">
        <v>0.54700000000000004</v>
      </c>
      <c r="K18" s="24">
        <v>0.437</v>
      </c>
      <c r="L18" s="24">
        <v>0.65900000000000003</v>
      </c>
      <c r="M18" s="24">
        <v>0.57599999999999996</v>
      </c>
      <c r="N18" s="18" t="s">
        <v>122</v>
      </c>
      <c r="O18" s="18" t="s">
        <v>123</v>
      </c>
    </row>
    <row r="19" spans="1:15" ht="240" x14ac:dyDescent="0.25">
      <c r="A19" s="209"/>
      <c r="B19" s="3" t="s">
        <v>124</v>
      </c>
      <c r="C19" s="14" t="s">
        <v>125</v>
      </c>
      <c r="D19" s="14" t="s">
        <v>19</v>
      </c>
      <c r="E19" s="14" t="s">
        <v>20</v>
      </c>
      <c r="F19" s="25">
        <v>1.1758</v>
      </c>
      <c r="G19" s="25">
        <v>1.3978999999999999</v>
      </c>
      <c r="H19" s="25">
        <v>1.3615999999999999</v>
      </c>
      <c r="I19" s="25">
        <v>1.2534000000000001</v>
      </c>
      <c r="J19" s="26">
        <v>1.2353000000000001</v>
      </c>
      <c r="K19" s="26">
        <v>1.3407</v>
      </c>
      <c r="L19" s="26">
        <v>1.4081999999999999</v>
      </c>
      <c r="M19" s="26">
        <v>1.4032</v>
      </c>
      <c r="N19" s="18" t="s">
        <v>126</v>
      </c>
      <c r="O19" s="18" t="s">
        <v>127</v>
      </c>
    </row>
    <row r="20" spans="1:15" ht="409.5" x14ac:dyDescent="0.25">
      <c r="A20" s="207" t="s">
        <v>128</v>
      </c>
      <c r="B20" s="3" t="s">
        <v>129</v>
      </c>
      <c r="C20" s="14" t="s">
        <v>130</v>
      </c>
      <c r="D20" s="14" t="s">
        <v>19</v>
      </c>
      <c r="E20" s="14" t="s">
        <v>26</v>
      </c>
      <c r="F20" s="25">
        <v>0.1</v>
      </c>
      <c r="G20" s="25">
        <v>0.15</v>
      </c>
      <c r="H20" s="25">
        <v>0.15</v>
      </c>
      <c r="I20" s="25">
        <v>0.15</v>
      </c>
      <c r="J20" s="26">
        <v>0.1275</v>
      </c>
      <c r="K20" s="26">
        <v>0.154</v>
      </c>
      <c r="L20" s="26">
        <v>0.1542</v>
      </c>
      <c r="M20" s="26">
        <v>0.159</v>
      </c>
      <c r="N20" s="18" t="s">
        <v>131</v>
      </c>
      <c r="O20" s="18" t="s">
        <v>132</v>
      </c>
    </row>
    <row r="21" spans="1:15" ht="210" x14ac:dyDescent="0.25">
      <c r="A21" s="209"/>
      <c r="B21" s="3" t="s">
        <v>133</v>
      </c>
      <c r="C21" s="14" t="s">
        <v>130</v>
      </c>
      <c r="D21" s="14" t="s">
        <v>19</v>
      </c>
      <c r="E21" s="14" t="s">
        <v>26</v>
      </c>
      <c r="F21" s="23">
        <v>0.15</v>
      </c>
      <c r="G21" s="23">
        <v>0.15</v>
      </c>
      <c r="H21" s="23">
        <v>0.15</v>
      </c>
      <c r="I21" s="23">
        <v>0.15</v>
      </c>
      <c r="J21" s="24">
        <v>5.3999999999999999E-2</v>
      </c>
      <c r="K21" s="24">
        <v>4.1000000000000002E-2</v>
      </c>
      <c r="L21" s="26" t="s">
        <v>21</v>
      </c>
      <c r="M21" s="26" t="s">
        <v>21</v>
      </c>
      <c r="N21" s="18" t="s">
        <v>134</v>
      </c>
      <c r="O21" s="18" t="s">
        <v>135</v>
      </c>
    </row>
    <row r="22" spans="1:15" ht="409.5" x14ac:dyDescent="0.25">
      <c r="A22" s="207" t="s">
        <v>136</v>
      </c>
      <c r="B22" s="4" t="s">
        <v>137</v>
      </c>
      <c r="C22" s="14" t="s">
        <v>138</v>
      </c>
      <c r="D22" s="14" t="s">
        <v>19</v>
      </c>
      <c r="E22" s="14" t="s">
        <v>46</v>
      </c>
      <c r="F22" s="25">
        <v>0.7</v>
      </c>
      <c r="G22" s="25">
        <v>0.7</v>
      </c>
      <c r="H22" s="25">
        <v>0.7</v>
      </c>
      <c r="I22" s="25">
        <v>0.7</v>
      </c>
      <c r="J22" s="26">
        <v>0.64649999999999996</v>
      </c>
      <c r="K22" s="26">
        <v>0.78649999999999998</v>
      </c>
      <c r="L22" s="26">
        <v>0.77769999999999995</v>
      </c>
      <c r="M22" s="26">
        <v>0.71460000000000001</v>
      </c>
      <c r="N22" s="18" t="s">
        <v>139</v>
      </c>
      <c r="O22" s="18" t="s">
        <v>140</v>
      </c>
    </row>
    <row r="23" spans="1:15" ht="409.5" x14ac:dyDescent="0.25">
      <c r="A23" s="209"/>
      <c r="B23" s="4" t="s">
        <v>141</v>
      </c>
      <c r="C23" s="14" t="s">
        <v>142</v>
      </c>
      <c r="D23" s="14" t="s">
        <v>54</v>
      </c>
      <c r="E23" s="14" t="s">
        <v>46</v>
      </c>
      <c r="F23" s="177">
        <v>0.3</v>
      </c>
      <c r="G23" s="178"/>
      <c r="H23" s="177">
        <v>1</v>
      </c>
      <c r="I23" s="178"/>
      <c r="J23" s="191">
        <v>0.5</v>
      </c>
      <c r="K23" s="193"/>
      <c r="L23" s="191">
        <v>1</v>
      </c>
      <c r="M23" s="193"/>
      <c r="N23" s="18" t="s">
        <v>143</v>
      </c>
      <c r="O23" s="18" t="s">
        <v>144</v>
      </c>
    </row>
    <row r="24" spans="1:15" ht="345" x14ac:dyDescent="0.25">
      <c r="A24" s="207" t="s">
        <v>145</v>
      </c>
      <c r="B24" s="4" t="s">
        <v>146</v>
      </c>
      <c r="C24" s="14" t="s">
        <v>147</v>
      </c>
      <c r="D24" s="14" t="s">
        <v>19</v>
      </c>
      <c r="E24" s="14" t="s">
        <v>20</v>
      </c>
      <c r="F24" s="23">
        <v>1</v>
      </c>
      <c r="G24" s="23">
        <v>1</v>
      </c>
      <c r="H24" s="23">
        <v>1</v>
      </c>
      <c r="I24" s="23">
        <v>1</v>
      </c>
      <c r="J24" s="24">
        <v>1.052</v>
      </c>
      <c r="K24" s="24">
        <v>1.0620000000000001</v>
      </c>
      <c r="L24" s="24">
        <v>0.90620000000000001</v>
      </c>
      <c r="M24" s="24">
        <v>1.748</v>
      </c>
      <c r="N24" s="18" t="s">
        <v>148</v>
      </c>
      <c r="O24" s="18" t="s">
        <v>149</v>
      </c>
    </row>
    <row r="25" spans="1:15" ht="150" x14ac:dyDescent="0.25">
      <c r="A25" s="208"/>
      <c r="B25" s="4" t="s">
        <v>150</v>
      </c>
      <c r="C25" s="14" t="s">
        <v>151</v>
      </c>
      <c r="D25" s="14" t="s">
        <v>19</v>
      </c>
      <c r="E25" s="14" t="s">
        <v>20</v>
      </c>
      <c r="F25" s="23">
        <v>0.9</v>
      </c>
      <c r="G25" s="23">
        <v>0.9</v>
      </c>
      <c r="H25" s="23">
        <v>0.9</v>
      </c>
      <c r="I25" s="23">
        <v>0.9</v>
      </c>
      <c r="J25" s="24">
        <v>0.90900000000000003</v>
      </c>
      <c r="K25" s="24">
        <v>1</v>
      </c>
      <c r="L25" s="26">
        <v>0.94279999999999997</v>
      </c>
      <c r="M25" s="26">
        <v>0.94820000000000004</v>
      </c>
      <c r="N25" s="18" t="s">
        <v>90</v>
      </c>
      <c r="O25" s="18" t="s">
        <v>149</v>
      </c>
    </row>
    <row r="26" spans="1:15" ht="409.5" x14ac:dyDescent="0.25">
      <c r="A26" s="208"/>
      <c r="B26" s="4" t="s">
        <v>153</v>
      </c>
      <c r="C26" s="14" t="s">
        <v>154</v>
      </c>
      <c r="D26" s="14" t="s">
        <v>258</v>
      </c>
      <c r="E26" s="14" t="s">
        <v>155</v>
      </c>
      <c r="F26" s="22">
        <v>7.0000000000000007E-2</v>
      </c>
      <c r="G26" s="22">
        <v>0.05</v>
      </c>
      <c r="H26" s="22">
        <v>7.0000000000000007E-2</v>
      </c>
      <c r="I26" s="22">
        <v>0.06</v>
      </c>
      <c r="J26" s="26" t="s">
        <v>21</v>
      </c>
      <c r="K26" s="28">
        <v>0.05</v>
      </c>
      <c r="L26" s="28">
        <v>0.03</v>
      </c>
      <c r="M26" s="28">
        <v>0.05</v>
      </c>
      <c r="N26" s="18" t="s">
        <v>156</v>
      </c>
      <c r="O26" s="18" t="s">
        <v>157</v>
      </c>
    </row>
    <row r="27" spans="1:15" ht="195" x14ac:dyDescent="0.25">
      <c r="A27" s="208"/>
      <c r="B27" s="4" t="s">
        <v>158</v>
      </c>
      <c r="C27" s="14" t="s">
        <v>159</v>
      </c>
      <c r="D27" s="14" t="s">
        <v>19</v>
      </c>
      <c r="E27" s="14" t="s">
        <v>38</v>
      </c>
      <c r="F27" s="22">
        <v>0.9</v>
      </c>
      <c r="G27" s="22">
        <v>0.9</v>
      </c>
      <c r="H27" s="22">
        <v>0.9</v>
      </c>
      <c r="I27" s="22">
        <v>0.9</v>
      </c>
      <c r="J27" s="28">
        <v>0.95</v>
      </c>
      <c r="K27" s="28" t="s">
        <v>307</v>
      </c>
      <c r="L27" s="28" t="s">
        <v>307</v>
      </c>
      <c r="M27" s="28" t="s">
        <v>307</v>
      </c>
      <c r="N27" s="18" t="s">
        <v>90</v>
      </c>
      <c r="O27" s="18" t="s">
        <v>104</v>
      </c>
    </row>
    <row r="28" spans="1:15" ht="255" x14ac:dyDescent="0.25">
      <c r="A28" s="208"/>
      <c r="B28" s="4" t="s">
        <v>160</v>
      </c>
      <c r="C28" s="14" t="s">
        <v>161</v>
      </c>
      <c r="D28" s="14" t="s">
        <v>19</v>
      </c>
      <c r="E28" s="14" t="s">
        <v>155</v>
      </c>
      <c r="F28" s="25">
        <v>3.6799999999999999E-2</v>
      </c>
      <c r="G28" s="25">
        <v>3.6799999999999999E-2</v>
      </c>
      <c r="H28" s="25">
        <v>3.6799999999999999E-2</v>
      </c>
      <c r="I28" s="25">
        <v>3.6799999999999999E-2</v>
      </c>
      <c r="J28" s="26">
        <v>4.4999999999999998E-2</v>
      </c>
      <c r="K28" s="26">
        <v>4.4200000000000003E-2</v>
      </c>
      <c r="L28" s="26">
        <v>5.4899999999999997E-2</v>
      </c>
      <c r="M28" s="26">
        <v>4.5999999999999999E-2</v>
      </c>
      <c r="N28" s="18" t="s">
        <v>162</v>
      </c>
      <c r="O28" s="18" t="s">
        <v>163</v>
      </c>
    </row>
    <row r="29" spans="1:15" ht="195" x14ac:dyDescent="0.25">
      <c r="A29" s="208"/>
      <c r="B29" s="4" t="s">
        <v>164</v>
      </c>
      <c r="C29" s="14" t="s">
        <v>165</v>
      </c>
      <c r="D29" s="14" t="s">
        <v>19</v>
      </c>
      <c r="E29" s="14" t="s">
        <v>155</v>
      </c>
      <c r="F29" s="50" t="s">
        <v>166</v>
      </c>
      <c r="G29" s="50" t="s">
        <v>259</v>
      </c>
      <c r="H29" s="50" t="s">
        <v>259</v>
      </c>
      <c r="I29" s="50" t="s">
        <v>259</v>
      </c>
      <c r="J29" s="51" t="s">
        <v>260</v>
      </c>
      <c r="K29" s="51" t="s">
        <v>261</v>
      </c>
      <c r="L29" s="51" t="s">
        <v>262</v>
      </c>
      <c r="M29" s="51" t="s">
        <v>263</v>
      </c>
      <c r="N29" s="18" t="s">
        <v>171</v>
      </c>
      <c r="O29" s="18" t="s">
        <v>163</v>
      </c>
    </row>
    <row r="30" spans="1:15" ht="255" x14ac:dyDescent="0.25">
      <c r="A30" s="208"/>
      <c r="B30" s="4" t="s">
        <v>172</v>
      </c>
      <c r="C30" s="14" t="s">
        <v>173</v>
      </c>
      <c r="D30" s="14" t="s">
        <v>19</v>
      </c>
      <c r="E30" s="14" t="s">
        <v>155</v>
      </c>
      <c r="F30" s="25" t="s">
        <v>264</v>
      </c>
      <c r="G30" s="25" t="s">
        <v>265</v>
      </c>
      <c r="H30" s="25" t="s">
        <v>265</v>
      </c>
      <c r="I30" s="25" t="s">
        <v>265</v>
      </c>
      <c r="J30" s="26" t="s">
        <v>266</v>
      </c>
      <c r="K30" s="26" t="s">
        <v>267</v>
      </c>
      <c r="L30" s="26" t="s">
        <v>268</v>
      </c>
      <c r="M30" s="26" t="s">
        <v>269</v>
      </c>
      <c r="N30" s="18" t="s">
        <v>162</v>
      </c>
      <c r="O30" s="18" t="s">
        <v>179</v>
      </c>
    </row>
    <row r="31" spans="1:15" ht="409.5" x14ac:dyDescent="0.25">
      <c r="A31" s="208"/>
      <c r="B31" s="4" t="s">
        <v>180</v>
      </c>
      <c r="C31" s="14" t="s">
        <v>181</v>
      </c>
      <c r="D31" s="14" t="s">
        <v>54</v>
      </c>
      <c r="E31" s="14" t="s">
        <v>155</v>
      </c>
      <c r="F31" s="177">
        <v>3.6</v>
      </c>
      <c r="G31" s="178"/>
      <c r="H31" s="177">
        <v>4.95</v>
      </c>
      <c r="I31" s="178"/>
      <c r="J31" s="191">
        <v>3.6</v>
      </c>
      <c r="K31" s="193"/>
      <c r="L31" s="191">
        <v>6.56</v>
      </c>
      <c r="M31" s="193"/>
      <c r="N31" s="18" t="s">
        <v>182</v>
      </c>
      <c r="O31" s="18" t="s">
        <v>183</v>
      </c>
    </row>
    <row r="32" spans="1:15" ht="120" x14ac:dyDescent="0.25">
      <c r="A32" s="209"/>
      <c r="B32" s="4" t="s">
        <v>184</v>
      </c>
      <c r="C32" s="14" t="s">
        <v>185</v>
      </c>
      <c r="D32" s="14" t="s">
        <v>54</v>
      </c>
      <c r="E32" s="14" t="s">
        <v>155</v>
      </c>
      <c r="F32" s="183">
        <v>1</v>
      </c>
      <c r="G32" s="184"/>
      <c r="H32" s="183">
        <v>1</v>
      </c>
      <c r="I32" s="184"/>
      <c r="J32" s="185">
        <v>1</v>
      </c>
      <c r="K32" s="186"/>
      <c r="L32" s="185">
        <v>1</v>
      </c>
      <c r="M32" s="186"/>
      <c r="N32" s="18" t="s">
        <v>21</v>
      </c>
      <c r="O32" s="18" t="s">
        <v>186</v>
      </c>
    </row>
    <row r="33" spans="1:15" ht="180" x14ac:dyDescent="0.25">
      <c r="A33" s="48" t="s">
        <v>48</v>
      </c>
      <c r="B33" s="4" t="s">
        <v>187</v>
      </c>
      <c r="C33" s="14" t="s">
        <v>188</v>
      </c>
      <c r="D33" s="14" t="s">
        <v>54</v>
      </c>
      <c r="E33" s="14" t="s">
        <v>42</v>
      </c>
      <c r="F33" s="211">
        <v>0.08</v>
      </c>
      <c r="G33" s="212"/>
      <c r="H33" s="211">
        <v>0.08</v>
      </c>
      <c r="I33" s="212"/>
      <c r="J33" s="213">
        <v>9.7600000000000006E-2</v>
      </c>
      <c r="K33" s="214"/>
      <c r="L33" s="185"/>
      <c r="M33" s="186"/>
      <c r="N33" s="18" t="s">
        <v>90</v>
      </c>
      <c r="O33" s="18" t="s">
        <v>190</v>
      </c>
    </row>
    <row r="34" spans="1:15" ht="409.5" x14ac:dyDescent="0.25">
      <c r="A34" s="207" t="s">
        <v>191</v>
      </c>
      <c r="B34" s="4" t="s">
        <v>192</v>
      </c>
      <c r="C34" s="14" t="s">
        <v>193</v>
      </c>
      <c r="D34" s="14" t="s">
        <v>19</v>
      </c>
      <c r="E34" s="14" t="s">
        <v>46</v>
      </c>
      <c r="F34" s="22">
        <v>0.15</v>
      </c>
      <c r="G34" s="22">
        <v>0.15</v>
      </c>
      <c r="H34" s="22">
        <v>0.15</v>
      </c>
      <c r="I34" s="22">
        <v>0.15</v>
      </c>
      <c r="J34" s="24">
        <v>0</v>
      </c>
      <c r="K34" s="24">
        <v>1.33</v>
      </c>
      <c r="L34" s="24">
        <v>2.99</v>
      </c>
      <c r="M34" s="24">
        <v>-0.11</v>
      </c>
      <c r="N34" s="18" t="s">
        <v>194</v>
      </c>
      <c r="O34" s="18" t="s">
        <v>195</v>
      </c>
    </row>
    <row r="35" spans="1:15" ht="240" x14ac:dyDescent="0.25">
      <c r="A35" s="208"/>
      <c r="B35" s="4" t="s">
        <v>196</v>
      </c>
      <c r="C35" s="14" t="s">
        <v>197</v>
      </c>
      <c r="D35" s="14" t="s">
        <v>54</v>
      </c>
      <c r="E35" s="14" t="s">
        <v>46</v>
      </c>
      <c r="F35" s="211">
        <v>0.23200000000000001</v>
      </c>
      <c r="G35" s="212"/>
      <c r="H35" s="211">
        <v>0.23799999999999999</v>
      </c>
      <c r="I35" s="212"/>
      <c r="J35" s="191">
        <v>0.67</v>
      </c>
      <c r="K35" s="193"/>
      <c r="L35" s="191">
        <v>0.53</v>
      </c>
      <c r="M35" s="193"/>
      <c r="N35" s="18" t="s">
        <v>198</v>
      </c>
      <c r="O35" s="18" t="s">
        <v>199</v>
      </c>
    </row>
    <row r="36" spans="1:15" ht="390" x14ac:dyDescent="0.25">
      <c r="A36" s="208"/>
      <c r="B36" s="4" t="s">
        <v>200</v>
      </c>
      <c r="C36" s="14" t="s">
        <v>201</v>
      </c>
      <c r="D36" s="14" t="s">
        <v>54</v>
      </c>
      <c r="E36" s="14" t="s">
        <v>46</v>
      </c>
      <c r="F36" s="211">
        <v>0.54400000000000004</v>
      </c>
      <c r="G36" s="212"/>
      <c r="H36" s="211">
        <v>0.55800000000000005</v>
      </c>
      <c r="I36" s="212"/>
      <c r="J36" s="213">
        <v>0.24099999999999999</v>
      </c>
      <c r="K36" s="214"/>
      <c r="L36" s="213">
        <v>0.16700000000000001</v>
      </c>
      <c r="M36" s="214"/>
      <c r="N36" s="18" t="s">
        <v>202</v>
      </c>
      <c r="O36" s="18" t="s">
        <v>203</v>
      </c>
    </row>
    <row r="37" spans="1:15" ht="60" x14ac:dyDescent="0.25">
      <c r="A37" s="208"/>
      <c r="B37" s="4" t="s">
        <v>204</v>
      </c>
      <c r="C37" s="14" t="s">
        <v>205</v>
      </c>
      <c r="D37" s="14" t="s">
        <v>19</v>
      </c>
      <c r="E37" s="14" t="s">
        <v>206</v>
      </c>
      <c r="F37" s="22">
        <v>0.9</v>
      </c>
      <c r="G37" s="22">
        <v>0.9</v>
      </c>
      <c r="H37" s="22">
        <v>0.9</v>
      </c>
      <c r="I37" s="22">
        <v>0.9</v>
      </c>
      <c r="J37" s="26">
        <v>0.86660000000000004</v>
      </c>
      <c r="K37" s="26">
        <v>0.92369999999999997</v>
      </c>
      <c r="L37" s="26">
        <v>0.94140000000000001</v>
      </c>
      <c r="M37" s="26">
        <v>0.91610000000000003</v>
      </c>
      <c r="N37" s="18" t="s">
        <v>21</v>
      </c>
      <c r="O37" s="18" t="s">
        <v>149</v>
      </c>
    </row>
    <row r="38" spans="1:15" ht="105" x14ac:dyDescent="0.25">
      <c r="A38" s="208"/>
      <c r="B38" s="4" t="s">
        <v>207</v>
      </c>
      <c r="C38" s="14" t="s">
        <v>208</v>
      </c>
      <c r="D38" s="14" t="s">
        <v>19</v>
      </c>
      <c r="E38" s="14" t="s">
        <v>206</v>
      </c>
      <c r="F38" s="22">
        <v>0.04</v>
      </c>
      <c r="G38" s="22">
        <v>0.04</v>
      </c>
      <c r="H38" s="22">
        <v>0.04</v>
      </c>
      <c r="I38" s="22">
        <v>0.04</v>
      </c>
      <c r="J38" s="26">
        <v>4.3099999999999999E-2</v>
      </c>
      <c r="K38" s="26">
        <v>4.3299999999999998E-2</v>
      </c>
      <c r="L38" s="26">
        <v>4.24E-2</v>
      </c>
      <c r="M38" s="26">
        <v>4.36E-2</v>
      </c>
      <c r="N38" s="18" t="s">
        <v>21</v>
      </c>
      <c r="O38" s="18" t="s">
        <v>149</v>
      </c>
    </row>
    <row r="39" spans="1:15" ht="330" x14ac:dyDescent="0.25">
      <c r="A39" s="208"/>
      <c r="B39" s="4" t="s">
        <v>209</v>
      </c>
      <c r="C39" s="14" t="s">
        <v>210</v>
      </c>
      <c r="D39" s="14" t="s">
        <v>19</v>
      </c>
      <c r="E39" s="14" t="s">
        <v>211</v>
      </c>
      <c r="F39" s="23">
        <v>2.5000000000000001E-2</v>
      </c>
      <c r="G39" s="23">
        <v>2.5000000000000001E-2</v>
      </c>
      <c r="H39" s="23">
        <v>2.5000000000000001E-2</v>
      </c>
      <c r="I39" s="23">
        <v>2.5000000000000001E-2</v>
      </c>
      <c r="J39" s="28">
        <v>0.13</v>
      </c>
      <c r="K39" s="28">
        <v>0.1</v>
      </c>
      <c r="L39" s="28">
        <v>0.09</v>
      </c>
      <c r="M39" s="28">
        <v>7.0000000000000007E-2</v>
      </c>
      <c r="N39" s="18" t="s">
        <v>212</v>
      </c>
      <c r="O39" s="18" t="s">
        <v>213</v>
      </c>
    </row>
    <row r="40" spans="1:15" ht="225" x14ac:dyDescent="0.25">
      <c r="A40" s="208"/>
      <c r="B40" s="4" t="s">
        <v>214</v>
      </c>
      <c r="C40" s="14" t="s">
        <v>215</v>
      </c>
      <c r="D40" s="14" t="s">
        <v>119</v>
      </c>
      <c r="E40" s="14" t="s">
        <v>211</v>
      </c>
      <c r="F40" s="177">
        <v>0.8</v>
      </c>
      <c r="G40" s="190"/>
      <c r="H40" s="190"/>
      <c r="I40" s="178"/>
      <c r="J40" s="191">
        <v>0.95</v>
      </c>
      <c r="K40" s="192"/>
      <c r="L40" s="192"/>
      <c r="M40" s="193"/>
      <c r="N40" s="18" t="s">
        <v>216</v>
      </c>
      <c r="O40" s="18" t="s">
        <v>217</v>
      </c>
    </row>
    <row r="41" spans="1:15" ht="150" x14ac:dyDescent="0.25">
      <c r="A41" s="208"/>
      <c r="B41" s="4" t="s">
        <v>218</v>
      </c>
      <c r="C41" s="14" t="s">
        <v>219</v>
      </c>
      <c r="D41" s="14" t="s">
        <v>19</v>
      </c>
      <c r="E41" s="14" t="s">
        <v>211</v>
      </c>
      <c r="F41" s="22">
        <v>0.97</v>
      </c>
      <c r="G41" s="22">
        <v>0.97</v>
      </c>
      <c r="H41" s="22">
        <v>0.97</v>
      </c>
      <c r="I41" s="22">
        <v>0.97</v>
      </c>
      <c r="J41" s="24">
        <v>0.97499999999999998</v>
      </c>
      <c r="K41" s="24">
        <v>0.97399999999999998</v>
      </c>
      <c r="L41" s="24">
        <v>0.97499999999999998</v>
      </c>
      <c r="M41" s="24">
        <v>0.98</v>
      </c>
      <c r="N41" s="18" t="s">
        <v>21</v>
      </c>
      <c r="O41" s="18" t="s">
        <v>220</v>
      </c>
    </row>
    <row r="42" spans="1:15" ht="390" x14ac:dyDescent="0.25">
      <c r="A42" s="208"/>
      <c r="B42" s="4" t="s">
        <v>221</v>
      </c>
      <c r="C42" s="14" t="s">
        <v>222</v>
      </c>
      <c r="D42" s="14" t="s">
        <v>19</v>
      </c>
      <c r="E42" s="14" t="s">
        <v>211</v>
      </c>
      <c r="F42" s="23">
        <v>0</v>
      </c>
      <c r="G42" s="23">
        <v>1.4999999999999999E-2</v>
      </c>
      <c r="H42" s="23">
        <v>1.4999999999999999E-2</v>
      </c>
      <c r="I42" s="23">
        <v>0.02</v>
      </c>
      <c r="J42" s="26">
        <v>-0.15210000000000001</v>
      </c>
      <c r="K42" s="26">
        <v>-0.49769999999999998</v>
      </c>
      <c r="L42" s="26" t="s">
        <v>21</v>
      </c>
      <c r="M42" s="26" t="s">
        <v>21</v>
      </c>
      <c r="N42" s="18" t="s">
        <v>223</v>
      </c>
      <c r="O42" s="18" t="s">
        <v>224</v>
      </c>
    </row>
    <row r="43" spans="1:15" ht="275.25" customHeight="1" x14ac:dyDescent="0.25">
      <c r="A43" s="209"/>
      <c r="B43" s="4" t="s">
        <v>225</v>
      </c>
      <c r="C43" s="14" t="s">
        <v>226</v>
      </c>
      <c r="D43" s="14" t="s">
        <v>19</v>
      </c>
      <c r="E43" s="14" t="s">
        <v>38</v>
      </c>
      <c r="F43" s="22">
        <v>0.8</v>
      </c>
      <c r="G43" s="22">
        <v>0.8</v>
      </c>
      <c r="H43" s="22">
        <v>0.8</v>
      </c>
      <c r="I43" s="22">
        <v>0.8</v>
      </c>
      <c r="J43" s="28">
        <v>0.66</v>
      </c>
      <c r="K43" s="26" t="s">
        <v>307</v>
      </c>
      <c r="L43" s="26" t="s">
        <v>307</v>
      </c>
      <c r="M43" s="26" t="s">
        <v>307</v>
      </c>
      <c r="N43" s="18" t="s">
        <v>90</v>
      </c>
      <c r="O43" s="18" t="s">
        <v>104</v>
      </c>
    </row>
    <row r="44" spans="1:15" ht="255" x14ac:dyDescent="0.25">
      <c r="A44" s="207" t="s">
        <v>61</v>
      </c>
      <c r="B44" s="4" t="s">
        <v>227</v>
      </c>
      <c r="C44" s="29"/>
      <c r="D44" s="14" t="s">
        <v>19</v>
      </c>
      <c r="E44" s="14" t="s">
        <v>46</v>
      </c>
      <c r="F44" s="22">
        <v>0.7</v>
      </c>
      <c r="G44" s="22">
        <v>0.7</v>
      </c>
      <c r="H44" s="22">
        <v>0.7</v>
      </c>
      <c r="I44" s="22">
        <v>0.7</v>
      </c>
      <c r="J44" s="26" t="s">
        <v>21</v>
      </c>
      <c r="K44" s="26" t="s">
        <v>21</v>
      </c>
      <c r="L44" s="26">
        <v>0.98240000000000005</v>
      </c>
      <c r="M44" s="26">
        <v>0.80769999999999997</v>
      </c>
      <c r="N44" s="18" t="s">
        <v>270</v>
      </c>
      <c r="O44" s="18" t="s">
        <v>271</v>
      </c>
    </row>
    <row r="45" spans="1:15" ht="409.5" x14ac:dyDescent="0.25">
      <c r="A45" s="208"/>
      <c r="B45" s="4" t="s">
        <v>229</v>
      </c>
      <c r="C45" s="14" t="s">
        <v>226</v>
      </c>
      <c r="D45" s="14" t="s">
        <v>19</v>
      </c>
      <c r="E45" s="14" t="s">
        <v>55</v>
      </c>
      <c r="F45" s="22">
        <v>0.16</v>
      </c>
      <c r="G45" s="22">
        <v>0.38</v>
      </c>
      <c r="H45" s="22">
        <v>0.56999999999999995</v>
      </c>
      <c r="I45" s="22">
        <v>0.75</v>
      </c>
      <c r="J45" s="28">
        <v>0.48</v>
      </c>
      <c r="K45" s="28">
        <v>0.37</v>
      </c>
      <c r="L45" s="28">
        <v>0.59</v>
      </c>
      <c r="M45" s="28">
        <v>0.73</v>
      </c>
      <c r="N45" s="18" t="s">
        <v>90</v>
      </c>
      <c r="O45" s="18" t="s">
        <v>230</v>
      </c>
    </row>
    <row r="46" spans="1:15" ht="409.5" x14ac:dyDescent="0.25">
      <c r="A46" s="209"/>
      <c r="B46" s="4" t="s">
        <v>231</v>
      </c>
      <c r="C46" s="14" t="s">
        <v>232</v>
      </c>
      <c r="D46" s="14" t="s">
        <v>19</v>
      </c>
      <c r="E46" s="14" t="s">
        <v>55</v>
      </c>
      <c r="F46" s="22">
        <v>0.35</v>
      </c>
      <c r="G46" s="22">
        <v>0.15</v>
      </c>
      <c r="H46" s="22">
        <v>0.15</v>
      </c>
      <c r="I46" s="22">
        <v>0.35</v>
      </c>
      <c r="J46" s="24">
        <v>0.188</v>
      </c>
      <c r="K46" s="28">
        <v>0.56000000000000005</v>
      </c>
      <c r="L46" s="28">
        <v>0.08</v>
      </c>
      <c r="M46" s="28">
        <v>0.16</v>
      </c>
      <c r="N46" s="18" t="s">
        <v>233</v>
      </c>
      <c r="O46" s="18" t="s">
        <v>234</v>
      </c>
    </row>
    <row r="47" spans="1:15" ht="315" x14ac:dyDescent="0.25">
      <c r="A47" s="48" t="s">
        <v>235</v>
      </c>
      <c r="B47" s="4" t="s">
        <v>236</v>
      </c>
      <c r="C47" s="14" t="s">
        <v>237</v>
      </c>
      <c r="D47" s="14" t="s">
        <v>19</v>
      </c>
      <c r="E47" s="14" t="s">
        <v>46</v>
      </c>
      <c r="F47" s="22">
        <v>0.9</v>
      </c>
      <c r="G47" s="22">
        <v>0.9</v>
      </c>
      <c r="H47" s="22">
        <v>0.9</v>
      </c>
      <c r="I47" s="22">
        <v>0.9</v>
      </c>
      <c r="J47" s="26">
        <v>0.32</v>
      </c>
      <c r="K47" s="26">
        <v>0.49980000000000002</v>
      </c>
      <c r="L47" s="26">
        <v>0.38779999999999998</v>
      </c>
      <c r="M47" s="26">
        <v>0.46939999999999998</v>
      </c>
      <c r="N47" s="18" t="s">
        <v>238</v>
      </c>
      <c r="O47" s="18" t="s">
        <v>239</v>
      </c>
    </row>
    <row r="48" spans="1:15" ht="195" x14ac:dyDescent="0.25">
      <c r="A48" s="48" t="s">
        <v>240</v>
      </c>
      <c r="B48" s="4" t="s">
        <v>241</v>
      </c>
      <c r="C48" s="14" t="s">
        <v>242</v>
      </c>
      <c r="D48" s="14" t="s">
        <v>54</v>
      </c>
      <c r="E48" s="14" t="s">
        <v>55</v>
      </c>
      <c r="F48" s="177">
        <v>0.25</v>
      </c>
      <c r="G48" s="178"/>
      <c r="H48" s="177">
        <v>0.3</v>
      </c>
      <c r="I48" s="178"/>
      <c r="J48" s="185">
        <v>0.28399999999999997</v>
      </c>
      <c r="K48" s="186"/>
      <c r="L48" s="185">
        <v>0.35970000000000002</v>
      </c>
      <c r="M48" s="186"/>
      <c r="N48" s="18" t="s">
        <v>243</v>
      </c>
      <c r="O48" s="18" t="s">
        <v>244</v>
      </c>
    </row>
    <row r="49" spans="1:15" ht="360" x14ac:dyDescent="0.25">
      <c r="A49" s="207" t="s">
        <v>51</v>
      </c>
      <c r="B49" s="4" t="s">
        <v>245</v>
      </c>
      <c r="C49" s="14" t="s">
        <v>246</v>
      </c>
      <c r="D49" s="14" t="s">
        <v>5</v>
      </c>
      <c r="E49" s="14" t="s">
        <v>211</v>
      </c>
      <c r="F49" s="177">
        <v>0.05</v>
      </c>
      <c r="G49" s="190"/>
      <c r="H49" s="190"/>
      <c r="I49" s="178"/>
      <c r="J49" s="191">
        <v>1.56</v>
      </c>
      <c r="K49" s="192"/>
      <c r="L49" s="192"/>
      <c r="M49" s="193"/>
      <c r="N49" s="18" t="s">
        <v>247</v>
      </c>
      <c r="O49" s="18" t="s">
        <v>248</v>
      </c>
    </row>
    <row r="50" spans="1:15" ht="409.5" x14ac:dyDescent="0.25">
      <c r="A50" s="208"/>
      <c r="B50" s="4" t="s">
        <v>249</v>
      </c>
      <c r="C50" s="14" t="s">
        <v>250</v>
      </c>
      <c r="D50" s="14" t="s">
        <v>5</v>
      </c>
      <c r="E50" s="14" t="s">
        <v>211</v>
      </c>
      <c r="F50" s="177">
        <v>0.25</v>
      </c>
      <c r="G50" s="190"/>
      <c r="H50" s="190"/>
      <c r="I50" s="178"/>
      <c r="J50" s="191">
        <v>0.56000000000000005</v>
      </c>
      <c r="K50" s="192"/>
      <c r="L50" s="192"/>
      <c r="M50" s="193"/>
      <c r="N50" s="18" t="s">
        <v>251</v>
      </c>
      <c r="O50" s="18" t="s">
        <v>248</v>
      </c>
    </row>
    <row r="51" spans="1:15" ht="180" x14ac:dyDescent="0.25">
      <c r="A51" s="209"/>
      <c r="B51" s="4" t="s">
        <v>252</v>
      </c>
      <c r="C51" s="14" t="s">
        <v>253</v>
      </c>
      <c r="D51" s="14" t="s">
        <v>5</v>
      </c>
      <c r="E51" s="14" t="s">
        <v>211</v>
      </c>
      <c r="F51" s="177">
        <v>7.0000000000000007E-2</v>
      </c>
      <c r="G51" s="190"/>
      <c r="H51" s="190"/>
      <c r="I51" s="178"/>
      <c r="J51" s="191">
        <v>0</v>
      </c>
      <c r="K51" s="192"/>
      <c r="L51" s="192"/>
      <c r="M51" s="193"/>
      <c r="N51" s="18" t="s">
        <v>90</v>
      </c>
      <c r="O51" s="18" t="s">
        <v>255</v>
      </c>
    </row>
  </sheetData>
  <autoFilter ref="A1:O51"/>
  <mergeCells count="56">
    <mergeCell ref="A2:A10"/>
    <mergeCell ref="F8:I8"/>
    <mergeCell ref="J8:M8"/>
    <mergeCell ref="F9:I9"/>
    <mergeCell ref="J9:M9"/>
    <mergeCell ref="F10:I10"/>
    <mergeCell ref="J10:M10"/>
    <mergeCell ref="A11:A13"/>
    <mergeCell ref="A14:A17"/>
    <mergeCell ref="F15:I15"/>
    <mergeCell ref="J15:M15"/>
    <mergeCell ref="F17:I17"/>
    <mergeCell ref="J17:M17"/>
    <mergeCell ref="A18:A19"/>
    <mergeCell ref="A20:A21"/>
    <mergeCell ref="A22:A23"/>
    <mergeCell ref="F23:G23"/>
    <mergeCell ref="H23:I23"/>
    <mergeCell ref="L23:M23"/>
    <mergeCell ref="A24:A32"/>
    <mergeCell ref="F31:G31"/>
    <mergeCell ref="H31:I31"/>
    <mergeCell ref="J31:K31"/>
    <mergeCell ref="L31:M31"/>
    <mergeCell ref="F32:G32"/>
    <mergeCell ref="H32:I32"/>
    <mergeCell ref="J32:K32"/>
    <mergeCell ref="L32:M32"/>
    <mergeCell ref="J23:K23"/>
    <mergeCell ref="A44:A46"/>
    <mergeCell ref="F33:G33"/>
    <mergeCell ref="H33:I33"/>
    <mergeCell ref="J33:K33"/>
    <mergeCell ref="L33:M33"/>
    <mergeCell ref="A34:A43"/>
    <mergeCell ref="F35:G35"/>
    <mergeCell ref="H35:I35"/>
    <mergeCell ref="J35:K35"/>
    <mergeCell ref="L35:M35"/>
    <mergeCell ref="F36:G36"/>
    <mergeCell ref="H36:I36"/>
    <mergeCell ref="J36:K36"/>
    <mergeCell ref="L36:M36"/>
    <mergeCell ref="F40:I40"/>
    <mergeCell ref="J40:M40"/>
    <mergeCell ref="F48:G48"/>
    <mergeCell ref="H48:I48"/>
    <mergeCell ref="J48:K48"/>
    <mergeCell ref="L48:M48"/>
    <mergeCell ref="A49:A51"/>
    <mergeCell ref="F49:I49"/>
    <mergeCell ref="J49:M49"/>
    <mergeCell ref="F50:I50"/>
    <mergeCell ref="J50:M50"/>
    <mergeCell ref="F51:I51"/>
    <mergeCell ref="J51:M51"/>
  </mergeCells>
  <pageMargins left="0.511811024" right="0.511811024" top="0.78740157499999996" bottom="0.78740157499999996" header="0.31496062000000002" footer="0.31496062000000002"/>
  <pageSetup paperSize="9" scale="40" fitToHeight="0"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P60"/>
  <sheetViews>
    <sheetView zoomScale="80" zoomScaleNormal="80" workbookViewId="0">
      <selection activeCell="N6" sqref="N6"/>
    </sheetView>
  </sheetViews>
  <sheetFormatPr defaultRowHeight="12.75" x14ac:dyDescent="0.2"/>
  <cols>
    <col min="1" max="1" width="12" style="52" customWidth="1"/>
    <col min="2" max="2" width="15.85546875" style="52" customWidth="1"/>
    <col min="3" max="3" width="17.5703125" style="52" customWidth="1"/>
    <col min="4" max="4" width="10.85546875" style="52" customWidth="1"/>
    <col min="5" max="5" width="11.140625" style="52" customWidth="1"/>
    <col min="6" max="7" width="9.140625" style="52"/>
    <col min="8" max="8" width="14.85546875" style="52" customWidth="1"/>
    <col min="9" max="9" width="9.140625" style="52" customWidth="1"/>
    <col min="10" max="10" width="9.140625" style="52"/>
    <col min="11" max="11" width="10.5703125" style="52" bestFit="1" customWidth="1"/>
    <col min="12" max="12" width="9.140625" style="52"/>
    <col min="13" max="13" width="9.7109375" style="52" customWidth="1"/>
    <col min="14" max="14" width="20.140625" style="52" customWidth="1"/>
    <col min="15" max="15" width="20.28515625" style="52" customWidth="1"/>
    <col min="16" max="16" width="13.7109375" style="61" customWidth="1"/>
    <col min="17" max="16384" width="9.140625" style="52"/>
  </cols>
  <sheetData>
    <row r="3" spans="1:16" ht="18.75" x14ac:dyDescent="0.3">
      <c r="A3" s="253"/>
      <c r="B3" s="254"/>
      <c r="C3" s="254"/>
      <c r="D3" s="254"/>
      <c r="E3" s="254"/>
      <c r="F3" s="254"/>
      <c r="G3" s="254"/>
      <c r="H3" s="254"/>
      <c r="I3" s="254"/>
      <c r="J3" s="254"/>
      <c r="K3" s="254"/>
      <c r="L3" s="254"/>
      <c r="M3" s="254"/>
      <c r="N3" s="254"/>
      <c r="O3" s="254"/>
      <c r="P3" s="254"/>
    </row>
    <row r="4" spans="1:16" ht="18.75" x14ac:dyDescent="0.3">
      <c r="A4" s="89"/>
      <c r="B4" s="89"/>
      <c r="C4" s="89"/>
      <c r="D4" s="89"/>
      <c r="E4" s="89"/>
      <c r="F4" s="89"/>
      <c r="G4" s="89"/>
      <c r="H4" s="89"/>
      <c r="I4" s="89"/>
      <c r="J4" s="89"/>
      <c r="K4" s="89"/>
      <c r="L4" s="89"/>
      <c r="M4" s="89"/>
      <c r="N4" s="89"/>
      <c r="O4" s="89"/>
      <c r="P4" s="89"/>
    </row>
    <row r="5" spans="1:16" ht="12.75" customHeight="1" x14ac:dyDescent="0.2">
      <c r="A5" s="88"/>
      <c r="B5" s="88"/>
      <c r="C5" s="88"/>
      <c r="D5" s="255" t="s">
        <v>381</v>
      </c>
      <c r="E5" s="255"/>
      <c r="F5" s="256" t="s">
        <v>384</v>
      </c>
      <c r="G5" s="257" t="s">
        <v>383</v>
      </c>
      <c r="H5" s="258" t="s">
        <v>409</v>
      </c>
      <c r="I5" s="259" t="s">
        <v>382</v>
      </c>
      <c r="J5" s="260" t="s">
        <v>386</v>
      </c>
      <c r="K5" s="261" t="s">
        <v>387</v>
      </c>
      <c r="L5" s="88"/>
      <c r="M5" s="88"/>
      <c r="N5" s="88"/>
      <c r="O5" s="88"/>
      <c r="P5" s="91"/>
    </row>
    <row r="6" spans="1:16" x14ac:dyDescent="0.2">
      <c r="A6" s="88"/>
      <c r="B6" s="88"/>
      <c r="C6" s="88"/>
      <c r="D6" s="255"/>
      <c r="E6" s="255"/>
      <c r="F6" s="256"/>
      <c r="G6" s="257"/>
      <c r="H6" s="258"/>
      <c r="I6" s="259"/>
      <c r="J6" s="260"/>
      <c r="K6" s="261"/>
      <c r="L6" s="88"/>
      <c r="M6" s="88"/>
      <c r="N6" s="88"/>
      <c r="O6" s="88"/>
      <c r="P6" s="91"/>
    </row>
    <row r="7" spans="1:16" x14ac:dyDescent="0.2">
      <c r="A7" s="88"/>
      <c r="B7" s="88"/>
      <c r="C7" s="88"/>
      <c r="D7" s="255"/>
      <c r="E7" s="255"/>
      <c r="F7" s="256"/>
      <c r="G7" s="257"/>
      <c r="H7" s="258"/>
      <c r="I7" s="259"/>
      <c r="J7" s="260"/>
      <c r="K7" s="261"/>
      <c r="L7" s="88"/>
      <c r="M7" s="88"/>
      <c r="N7" s="88"/>
      <c r="O7" s="88"/>
      <c r="P7" s="91"/>
    </row>
    <row r="8" spans="1:16" ht="18.75" x14ac:dyDescent="0.3">
      <c r="A8" s="89"/>
      <c r="B8" s="90"/>
      <c r="C8" s="90"/>
      <c r="D8" s="90"/>
      <c r="E8" s="90"/>
      <c r="F8" s="93" t="s">
        <v>385</v>
      </c>
      <c r="G8" s="90"/>
      <c r="H8" s="90"/>
      <c r="I8" s="90"/>
      <c r="J8" s="90"/>
      <c r="K8" s="90"/>
      <c r="L8" s="90"/>
      <c r="M8" s="90"/>
      <c r="N8" s="92"/>
      <c r="O8" s="90"/>
      <c r="P8" s="91"/>
    </row>
    <row r="9" spans="1:16" ht="25.5" x14ac:dyDescent="0.2">
      <c r="A9" s="87" t="s">
        <v>71</v>
      </c>
      <c r="B9" s="87" t="s">
        <v>1</v>
      </c>
      <c r="C9" s="87" t="s">
        <v>2</v>
      </c>
      <c r="D9" s="87" t="s">
        <v>3</v>
      </c>
      <c r="E9" s="87" t="s">
        <v>4</v>
      </c>
      <c r="F9" s="87" t="s">
        <v>6</v>
      </c>
      <c r="G9" s="87" t="s">
        <v>7</v>
      </c>
      <c r="H9" s="87" t="s">
        <v>8</v>
      </c>
      <c r="I9" s="87" t="s">
        <v>9</v>
      </c>
      <c r="J9" s="87" t="s">
        <v>10</v>
      </c>
      <c r="K9" s="87" t="s">
        <v>11</v>
      </c>
      <c r="L9" s="87" t="s">
        <v>12</v>
      </c>
      <c r="M9" s="87" t="s">
        <v>13</v>
      </c>
      <c r="N9" s="87" t="s">
        <v>272</v>
      </c>
      <c r="O9" s="87" t="s">
        <v>308</v>
      </c>
      <c r="P9" s="87" t="s">
        <v>351</v>
      </c>
    </row>
    <row r="10" spans="1:16" ht="63.75" x14ac:dyDescent="0.2">
      <c r="A10" s="218" t="s">
        <v>72</v>
      </c>
      <c r="B10" s="83" t="s">
        <v>73</v>
      </c>
      <c r="C10" s="134" t="s">
        <v>74</v>
      </c>
      <c r="D10" s="134" t="s">
        <v>47</v>
      </c>
      <c r="E10" s="134" t="s">
        <v>206</v>
      </c>
      <c r="F10" s="242">
        <v>65.099999999999994</v>
      </c>
      <c r="G10" s="242"/>
      <c r="H10" s="242"/>
      <c r="I10" s="242"/>
      <c r="J10" s="250">
        <v>57.6</v>
      </c>
      <c r="K10" s="251"/>
      <c r="L10" s="251"/>
      <c r="M10" s="252"/>
      <c r="N10" s="135" t="s">
        <v>352</v>
      </c>
      <c r="O10" s="136"/>
      <c r="P10" s="94">
        <f t="shared" ref="P10:P15" si="0">J10/F10</f>
        <v>0.88479262672811065</v>
      </c>
    </row>
    <row r="11" spans="1:16" ht="102" x14ac:dyDescent="0.2">
      <c r="A11" s="218"/>
      <c r="B11" s="84" t="s">
        <v>77</v>
      </c>
      <c r="C11" s="137" t="s">
        <v>273</v>
      </c>
      <c r="D11" s="137" t="s">
        <v>47</v>
      </c>
      <c r="E11" s="137" t="s">
        <v>206</v>
      </c>
      <c r="F11" s="240">
        <v>73.099999999999994</v>
      </c>
      <c r="G11" s="240"/>
      <c r="H11" s="240"/>
      <c r="I11" s="240"/>
      <c r="J11" s="241">
        <v>75.2</v>
      </c>
      <c r="K11" s="238"/>
      <c r="L11" s="238"/>
      <c r="M11" s="239"/>
      <c r="N11" s="138" t="s">
        <v>352</v>
      </c>
      <c r="O11" s="139" t="s">
        <v>354</v>
      </c>
      <c r="P11" s="81">
        <f t="shared" si="0"/>
        <v>1.0287277701778388</v>
      </c>
    </row>
    <row r="12" spans="1:16" ht="102" x14ac:dyDescent="0.2">
      <c r="A12" s="218"/>
      <c r="B12" s="83" t="s">
        <v>79</v>
      </c>
      <c r="C12" s="134" t="s">
        <v>74</v>
      </c>
      <c r="D12" s="134" t="s">
        <v>47</v>
      </c>
      <c r="E12" s="134" t="s">
        <v>206</v>
      </c>
      <c r="F12" s="242">
        <v>33</v>
      </c>
      <c r="G12" s="242"/>
      <c r="H12" s="242"/>
      <c r="I12" s="242"/>
      <c r="J12" s="243">
        <v>37.5</v>
      </c>
      <c r="K12" s="244"/>
      <c r="L12" s="244"/>
      <c r="M12" s="245"/>
      <c r="N12" s="135" t="s">
        <v>352</v>
      </c>
      <c r="O12" s="140" t="s">
        <v>353</v>
      </c>
      <c r="P12" s="82">
        <f t="shared" si="0"/>
        <v>1.1363636363636365</v>
      </c>
    </row>
    <row r="13" spans="1:16" ht="89.25" x14ac:dyDescent="0.2">
      <c r="A13" s="218"/>
      <c r="B13" s="84" t="s">
        <v>80</v>
      </c>
      <c r="C13" s="137" t="s">
        <v>274</v>
      </c>
      <c r="D13" s="137" t="s">
        <v>47</v>
      </c>
      <c r="E13" s="137" t="s">
        <v>206</v>
      </c>
      <c r="F13" s="240">
        <v>86.5</v>
      </c>
      <c r="G13" s="240"/>
      <c r="H13" s="240"/>
      <c r="I13" s="240"/>
      <c r="J13" s="241">
        <v>88</v>
      </c>
      <c r="K13" s="238"/>
      <c r="L13" s="238"/>
      <c r="M13" s="239"/>
      <c r="N13" s="138" t="s">
        <v>352</v>
      </c>
      <c r="O13" s="139"/>
      <c r="P13" s="81">
        <f t="shared" si="0"/>
        <v>1.0173410404624277</v>
      </c>
    </row>
    <row r="14" spans="1:16" ht="76.5" x14ac:dyDescent="0.2">
      <c r="A14" s="218"/>
      <c r="B14" s="84" t="s">
        <v>82</v>
      </c>
      <c r="C14" s="137" t="s">
        <v>274</v>
      </c>
      <c r="D14" s="137" t="s">
        <v>47</v>
      </c>
      <c r="E14" s="137" t="s">
        <v>206</v>
      </c>
      <c r="F14" s="240">
        <v>77.3</v>
      </c>
      <c r="G14" s="240"/>
      <c r="H14" s="240"/>
      <c r="I14" s="240"/>
      <c r="J14" s="241">
        <v>77.400000000000006</v>
      </c>
      <c r="K14" s="238"/>
      <c r="L14" s="238"/>
      <c r="M14" s="239"/>
      <c r="N14" s="138" t="s">
        <v>352</v>
      </c>
      <c r="O14" s="139" t="s">
        <v>355</v>
      </c>
      <c r="P14" s="81">
        <f t="shared" si="0"/>
        <v>1.0012936610608021</v>
      </c>
    </row>
    <row r="15" spans="1:16" ht="76.5" x14ac:dyDescent="0.2">
      <c r="A15" s="218"/>
      <c r="B15" s="84" t="s">
        <v>83</v>
      </c>
      <c r="C15" s="137" t="s">
        <v>275</v>
      </c>
      <c r="D15" s="137" t="s">
        <v>47</v>
      </c>
      <c r="E15" s="137" t="s">
        <v>206</v>
      </c>
      <c r="F15" s="240">
        <v>54.6</v>
      </c>
      <c r="G15" s="240"/>
      <c r="H15" s="240"/>
      <c r="I15" s="240"/>
      <c r="J15" s="241">
        <v>60.4</v>
      </c>
      <c r="K15" s="238"/>
      <c r="L15" s="238"/>
      <c r="M15" s="239"/>
      <c r="N15" s="138" t="s">
        <v>352</v>
      </c>
      <c r="O15" s="139"/>
      <c r="P15" s="81">
        <f t="shared" si="0"/>
        <v>1.1062271062271061</v>
      </c>
    </row>
    <row r="16" spans="1:16" ht="89.25" customHeight="1" x14ac:dyDescent="0.2">
      <c r="A16" s="218"/>
      <c r="B16" s="64" t="s">
        <v>325</v>
      </c>
      <c r="C16" s="63" t="s">
        <v>276</v>
      </c>
      <c r="D16" s="63" t="s">
        <v>47</v>
      </c>
      <c r="E16" s="63" t="s">
        <v>46</v>
      </c>
      <c r="F16" s="219" t="s">
        <v>313</v>
      </c>
      <c r="G16" s="219"/>
      <c r="H16" s="219"/>
      <c r="I16" s="219"/>
      <c r="J16" s="227" t="s">
        <v>313</v>
      </c>
      <c r="K16" s="228"/>
      <c r="L16" s="228"/>
      <c r="M16" s="229"/>
      <c r="N16" s="63" t="s">
        <v>313</v>
      </c>
      <c r="O16" s="65" t="s">
        <v>324</v>
      </c>
      <c r="P16" s="63" t="s">
        <v>364</v>
      </c>
    </row>
    <row r="17" spans="1:16" ht="101.25" customHeight="1" x14ac:dyDescent="0.2">
      <c r="A17" s="218"/>
      <c r="B17" s="64" t="s">
        <v>326</v>
      </c>
      <c r="C17" s="63" t="s">
        <v>277</v>
      </c>
      <c r="D17" s="63" t="s">
        <v>47</v>
      </c>
      <c r="E17" s="63" t="s">
        <v>38</v>
      </c>
      <c r="F17" s="246" t="s">
        <v>313</v>
      </c>
      <c r="G17" s="246"/>
      <c r="H17" s="246"/>
      <c r="I17" s="246"/>
      <c r="J17" s="247" t="s">
        <v>313</v>
      </c>
      <c r="K17" s="248"/>
      <c r="L17" s="248"/>
      <c r="M17" s="249"/>
      <c r="N17" s="63" t="s">
        <v>313</v>
      </c>
      <c r="O17" s="65" t="s">
        <v>324</v>
      </c>
      <c r="P17" s="63" t="s">
        <v>364</v>
      </c>
    </row>
    <row r="18" spans="1:16" ht="127.5" customHeight="1" x14ac:dyDescent="0.2">
      <c r="A18" s="218"/>
      <c r="B18" s="84" t="s">
        <v>94</v>
      </c>
      <c r="C18" s="141" t="s">
        <v>370</v>
      </c>
      <c r="D18" s="137" t="s">
        <v>47</v>
      </c>
      <c r="E18" s="137" t="s">
        <v>38</v>
      </c>
      <c r="F18" s="236">
        <v>0.9</v>
      </c>
      <c r="G18" s="236"/>
      <c r="H18" s="236"/>
      <c r="I18" s="236"/>
      <c r="J18" s="237">
        <v>0.93869999999999998</v>
      </c>
      <c r="K18" s="238"/>
      <c r="L18" s="238"/>
      <c r="M18" s="239"/>
      <c r="N18" s="137"/>
      <c r="O18" s="142" t="s">
        <v>371</v>
      </c>
      <c r="P18" s="77">
        <v>1.04</v>
      </c>
    </row>
    <row r="19" spans="1:16" ht="267.75" x14ac:dyDescent="0.2">
      <c r="A19" s="218" t="s">
        <v>96</v>
      </c>
      <c r="B19" s="114" t="s">
        <v>97</v>
      </c>
      <c r="C19" s="53" t="s">
        <v>278</v>
      </c>
      <c r="D19" s="53" t="s">
        <v>19</v>
      </c>
      <c r="E19" s="53" t="s">
        <v>20</v>
      </c>
      <c r="F19" s="95" t="s">
        <v>279</v>
      </c>
      <c r="G19" s="95" t="s">
        <v>279</v>
      </c>
      <c r="H19" s="95" t="s">
        <v>279</v>
      </c>
      <c r="I19" s="95" t="s">
        <v>279</v>
      </c>
      <c r="J19" s="54" t="s">
        <v>280</v>
      </c>
      <c r="K19" s="54" t="s">
        <v>311</v>
      </c>
      <c r="L19" s="54" t="s">
        <v>312</v>
      </c>
      <c r="M19" s="54" t="s">
        <v>368</v>
      </c>
      <c r="N19" s="58" t="s">
        <v>360</v>
      </c>
      <c r="O19" s="60" t="s">
        <v>369</v>
      </c>
      <c r="P19" s="97" t="s">
        <v>363</v>
      </c>
    </row>
    <row r="20" spans="1:16" ht="102" x14ac:dyDescent="0.2">
      <c r="A20" s="218"/>
      <c r="B20" s="64" t="s">
        <v>327</v>
      </c>
      <c r="C20" s="63" t="s">
        <v>102</v>
      </c>
      <c r="D20" s="63" t="s">
        <v>19</v>
      </c>
      <c r="E20" s="63" t="s">
        <v>38</v>
      </c>
      <c r="F20" s="96" t="s">
        <v>279</v>
      </c>
      <c r="G20" s="96" t="s">
        <v>279</v>
      </c>
      <c r="H20" s="96" t="s">
        <v>279</v>
      </c>
      <c r="I20" s="96" t="s">
        <v>279</v>
      </c>
      <c r="J20" s="96" t="s">
        <v>307</v>
      </c>
      <c r="K20" s="96" t="s">
        <v>307</v>
      </c>
      <c r="L20" s="96" t="s">
        <v>307</v>
      </c>
      <c r="M20" s="63" t="s">
        <v>313</v>
      </c>
      <c r="N20" s="66" t="s">
        <v>313</v>
      </c>
      <c r="O20" s="65" t="s">
        <v>324</v>
      </c>
      <c r="P20" s="65" t="s">
        <v>364</v>
      </c>
    </row>
    <row r="21" spans="1:16" ht="76.5" x14ac:dyDescent="0.2">
      <c r="A21" s="218"/>
      <c r="B21" s="143" t="s">
        <v>105</v>
      </c>
      <c r="C21" s="144" t="s">
        <v>106</v>
      </c>
      <c r="D21" s="144" t="s">
        <v>19</v>
      </c>
      <c r="E21" s="144" t="s">
        <v>38</v>
      </c>
      <c r="F21" s="145" t="s">
        <v>279</v>
      </c>
      <c r="G21" s="145" t="s">
        <v>279</v>
      </c>
      <c r="H21" s="145" t="s">
        <v>279</v>
      </c>
      <c r="I21" s="145" t="s">
        <v>279</v>
      </c>
      <c r="J21" s="146" t="s">
        <v>307</v>
      </c>
      <c r="K21" s="146" t="s">
        <v>307</v>
      </c>
      <c r="L21" s="146" t="s">
        <v>307</v>
      </c>
      <c r="M21" s="146">
        <v>-6.4000000000000001E-2</v>
      </c>
      <c r="N21" s="147"/>
      <c r="O21" s="148"/>
      <c r="P21" s="149"/>
    </row>
    <row r="22" spans="1:16" ht="409.5" x14ac:dyDescent="0.2">
      <c r="A22" s="218" t="s">
        <v>108</v>
      </c>
      <c r="B22" s="114" t="s">
        <v>109</v>
      </c>
      <c r="C22" s="53" t="s">
        <v>110</v>
      </c>
      <c r="D22" s="53" t="s">
        <v>19</v>
      </c>
      <c r="E22" s="53" t="s">
        <v>20</v>
      </c>
      <c r="F22" s="95" t="s">
        <v>279</v>
      </c>
      <c r="G22" s="95" t="s">
        <v>279</v>
      </c>
      <c r="H22" s="95" t="s">
        <v>279</v>
      </c>
      <c r="I22" s="95" t="s">
        <v>279</v>
      </c>
      <c r="J22" s="55">
        <v>9.3799999999999994E-2</v>
      </c>
      <c r="K22" s="55">
        <v>9.74E-2</v>
      </c>
      <c r="L22" s="55">
        <v>0.1072</v>
      </c>
      <c r="M22" s="55">
        <v>9.1300000000000006E-2</v>
      </c>
      <c r="N22" s="62" t="s">
        <v>362</v>
      </c>
      <c r="O22" s="60" t="s">
        <v>367</v>
      </c>
      <c r="P22" s="97" t="s">
        <v>363</v>
      </c>
    </row>
    <row r="23" spans="1:16" ht="63.75" x14ac:dyDescent="0.2">
      <c r="A23" s="218"/>
      <c r="B23" s="63" t="s">
        <v>112</v>
      </c>
      <c r="C23" s="63" t="s">
        <v>113</v>
      </c>
      <c r="D23" s="63" t="s">
        <v>5</v>
      </c>
      <c r="E23" s="63" t="s">
        <v>38</v>
      </c>
      <c r="F23" s="63" t="s">
        <v>313</v>
      </c>
      <c r="G23" s="63"/>
      <c r="H23" s="63"/>
      <c r="I23" s="63"/>
      <c r="J23" s="63" t="s">
        <v>313</v>
      </c>
      <c r="K23" s="63"/>
      <c r="L23" s="63"/>
      <c r="M23" s="63"/>
      <c r="N23" s="63"/>
      <c r="O23" s="65" t="s">
        <v>350</v>
      </c>
      <c r="P23" s="65" t="s">
        <v>364</v>
      </c>
    </row>
    <row r="24" spans="1:16" ht="122.25" customHeight="1" x14ac:dyDescent="0.2">
      <c r="A24" s="218"/>
      <c r="B24" s="64" t="s">
        <v>328</v>
      </c>
      <c r="C24" s="63" t="s">
        <v>116</v>
      </c>
      <c r="D24" s="63" t="s">
        <v>19</v>
      </c>
      <c r="E24" s="63" t="s">
        <v>38</v>
      </c>
      <c r="F24" s="96" t="s">
        <v>279</v>
      </c>
      <c r="G24" s="96" t="s">
        <v>279</v>
      </c>
      <c r="H24" s="96" t="s">
        <v>279</v>
      </c>
      <c r="I24" s="96" t="s">
        <v>279</v>
      </c>
      <c r="J24" s="96" t="s">
        <v>307</v>
      </c>
      <c r="K24" s="96" t="s">
        <v>307</v>
      </c>
      <c r="L24" s="96" t="s">
        <v>307</v>
      </c>
      <c r="M24" s="67" t="s">
        <v>313</v>
      </c>
      <c r="N24" s="63" t="s">
        <v>313</v>
      </c>
      <c r="O24" s="65" t="s">
        <v>324</v>
      </c>
      <c r="P24" s="65" t="s">
        <v>364</v>
      </c>
    </row>
    <row r="25" spans="1:16" ht="65.25" customHeight="1" x14ac:dyDescent="0.2">
      <c r="A25" s="218"/>
      <c r="B25" s="150" t="s">
        <v>118</v>
      </c>
      <c r="C25" s="138" t="s">
        <v>372</v>
      </c>
      <c r="D25" s="138" t="s">
        <v>119</v>
      </c>
      <c r="E25" s="138" t="s">
        <v>38</v>
      </c>
      <c r="F25" s="236">
        <v>0.68279999999999996</v>
      </c>
      <c r="G25" s="236"/>
      <c r="H25" s="236"/>
      <c r="I25" s="236"/>
      <c r="J25" s="236">
        <v>0.7</v>
      </c>
      <c r="K25" s="236"/>
      <c r="L25" s="236"/>
      <c r="M25" s="236"/>
      <c r="N25" s="152"/>
      <c r="O25" s="139"/>
      <c r="P25" s="151">
        <v>0.98</v>
      </c>
    </row>
    <row r="26" spans="1:16" ht="164.25" customHeight="1" x14ac:dyDescent="0.2">
      <c r="A26" s="218" t="s">
        <v>31</v>
      </c>
      <c r="B26" s="83" t="s">
        <v>120</v>
      </c>
      <c r="C26" s="53" t="s">
        <v>121</v>
      </c>
      <c r="D26" s="53" t="s">
        <v>19</v>
      </c>
      <c r="E26" s="53" t="s">
        <v>20</v>
      </c>
      <c r="F26" s="80">
        <v>0.7</v>
      </c>
      <c r="G26" s="80">
        <v>0.7</v>
      </c>
      <c r="H26" s="80">
        <v>0.7</v>
      </c>
      <c r="I26" s="80">
        <v>0.7</v>
      </c>
      <c r="J26" s="79">
        <v>0.65</v>
      </c>
      <c r="K26" s="55">
        <v>1.2390000000000001</v>
      </c>
      <c r="L26" s="55">
        <v>1.286</v>
      </c>
      <c r="M26" s="55">
        <v>1.1339999999999999</v>
      </c>
      <c r="N26" s="59" t="s">
        <v>361</v>
      </c>
      <c r="O26" s="60" t="s">
        <v>349</v>
      </c>
      <c r="P26" s="85">
        <v>1.62</v>
      </c>
    </row>
    <row r="27" spans="1:16" ht="395.25" x14ac:dyDescent="0.2">
      <c r="A27" s="218"/>
      <c r="B27" s="114" t="s">
        <v>124</v>
      </c>
      <c r="C27" s="53" t="s">
        <v>125</v>
      </c>
      <c r="D27" s="53" t="s">
        <v>19</v>
      </c>
      <c r="E27" s="53" t="s">
        <v>20</v>
      </c>
      <c r="F27" s="95" t="s">
        <v>279</v>
      </c>
      <c r="G27" s="95" t="s">
        <v>279</v>
      </c>
      <c r="H27" s="95" t="s">
        <v>279</v>
      </c>
      <c r="I27" s="95" t="s">
        <v>279</v>
      </c>
      <c r="J27" s="54" t="s">
        <v>281</v>
      </c>
      <c r="K27" s="54" t="s">
        <v>282</v>
      </c>
      <c r="L27" s="54" t="s">
        <v>314</v>
      </c>
      <c r="M27" s="54" t="s">
        <v>359</v>
      </c>
      <c r="N27" s="86" t="s">
        <v>375</v>
      </c>
      <c r="O27" s="60" t="s">
        <v>349</v>
      </c>
      <c r="P27" s="98" t="s">
        <v>363</v>
      </c>
    </row>
    <row r="28" spans="1:16" ht="127.5" x14ac:dyDescent="0.2">
      <c r="A28" s="218" t="s">
        <v>128</v>
      </c>
      <c r="B28" s="64" t="s">
        <v>329</v>
      </c>
      <c r="C28" s="63" t="s">
        <v>413</v>
      </c>
      <c r="D28" s="63" t="s">
        <v>19</v>
      </c>
      <c r="E28" s="63" t="s">
        <v>26</v>
      </c>
      <c r="F28" s="63" t="s">
        <v>283</v>
      </c>
      <c r="G28" s="63" t="s">
        <v>284</v>
      </c>
      <c r="H28" s="63" t="s">
        <v>284</v>
      </c>
      <c r="I28" s="63" t="s">
        <v>285</v>
      </c>
      <c r="J28" s="63" t="s">
        <v>286</v>
      </c>
      <c r="K28" s="63" t="s">
        <v>287</v>
      </c>
      <c r="L28" s="68" t="s">
        <v>318</v>
      </c>
      <c r="M28" s="63" t="s">
        <v>313</v>
      </c>
      <c r="N28" s="63" t="s">
        <v>313</v>
      </c>
      <c r="O28" s="65" t="s">
        <v>324</v>
      </c>
      <c r="P28" s="65" t="s">
        <v>364</v>
      </c>
    </row>
    <row r="29" spans="1:16" ht="127.5" x14ac:dyDescent="0.2">
      <c r="A29" s="218"/>
      <c r="B29" s="64" t="s">
        <v>330</v>
      </c>
      <c r="C29" s="63" t="s">
        <v>414</v>
      </c>
      <c r="D29" s="63" t="s">
        <v>19</v>
      </c>
      <c r="E29" s="63" t="s">
        <v>26</v>
      </c>
      <c r="F29" s="63" t="s">
        <v>288</v>
      </c>
      <c r="G29" s="63" t="s">
        <v>288</v>
      </c>
      <c r="H29" s="63" t="s">
        <v>288</v>
      </c>
      <c r="I29" s="63" t="s">
        <v>288</v>
      </c>
      <c r="J29" s="63">
        <v>1.02</v>
      </c>
      <c r="K29" s="96" t="s">
        <v>289</v>
      </c>
      <c r="L29" s="68" t="s">
        <v>319</v>
      </c>
      <c r="M29" s="63" t="s">
        <v>313</v>
      </c>
      <c r="N29" s="63" t="s">
        <v>313</v>
      </c>
      <c r="O29" s="65" t="s">
        <v>324</v>
      </c>
      <c r="P29" s="65" t="s">
        <v>364</v>
      </c>
    </row>
    <row r="30" spans="1:16" ht="178.5" x14ac:dyDescent="0.2">
      <c r="A30" s="218" t="s">
        <v>136</v>
      </c>
      <c r="B30" s="83" t="s">
        <v>137</v>
      </c>
      <c r="C30" s="134" t="s">
        <v>415</v>
      </c>
      <c r="D30" s="134" t="s">
        <v>19</v>
      </c>
      <c r="E30" s="134" t="s">
        <v>46</v>
      </c>
      <c r="F30" s="153">
        <v>0.8</v>
      </c>
      <c r="G30" s="153">
        <v>0.8</v>
      </c>
      <c r="H30" s="153">
        <v>0.8</v>
      </c>
      <c r="I30" s="153">
        <v>0.8</v>
      </c>
      <c r="J30" s="154">
        <v>0.74099999999999999</v>
      </c>
      <c r="K30" s="155" t="s">
        <v>307</v>
      </c>
      <c r="L30" s="155" t="s">
        <v>307</v>
      </c>
      <c r="M30" s="156">
        <v>0.54</v>
      </c>
      <c r="N30" s="83" t="s">
        <v>356</v>
      </c>
      <c r="O30" s="157" t="s">
        <v>376</v>
      </c>
      <c r="P30" s="100">
        <f>M30/I30</f>
        <v>0.67500000000000004</v>
      </c>
    </row>
    <row r="31" spans="1:16" ht="89.25" x14ac:dyDescent="0.2">
      <c r="A31" s="218"/>
      <c r="B31" s="84" t="s">
        <v>141</v>
      </c>
      <c r="C31" s="137" t="s">
        <v>142</v>
      </c>
      <c r="D31" s="137" t="s">
        <v>54</v>
      </c>
      <c r="E31" s="137" t="s">
        <v>46</v>
      </c>
      <c r="F31" s="233">
        <v>1</v>
      </c>
      <c r="G31" s="233"/>
      <c r="H31" s="233">
        <v>1</v>
      </c>
      <c r="I31" s="233"/>
      <c r="J31" s="233">
        <v>1</v>
      </c>
      <c r="K31" s="233"/>
      <c r="L31" s="233">
        <v>1</v>
      </c>
      <c r="M31" s="233"/>
      <c r="N31" s="137"/>
      <c r="O31" s="142"/>
      <c r="P31" s="77">
        <v>1</v>
      </c>
    </row>
    <row r="32" spans="1:16" ht="102" x14ac:dyDescent="0.2">
      <c r="A32" s="218" t="s">
        <v>145</v>
      </c>
      <c r="B32" s="64" t="s">
        <v>331</v>
      </c>
      <c r="C32" s="63" t="s">
        <v>147</v>
      </c>
      <c r="D32" s="63" t="s">
        <v>19</v>
      </c>
      <c r="E32" s="63" t="s">
        <v>20</v>
      </c>
      <c r="F32" s="230">
        <v>1</v>
      </c>
      <c r="G32" s="231"/>
      <c r="H32" s="231"/>
      <c r="I32" s="232"/>
      <c r="J32" s="69">
        <v>0.2049</v>
      </c>
      <c r="K32" s="70">
        <v>0.28999999999999998</v>
      </c>
      <c r="L32" s="70">
        <v>0.28720000000000001</v>
      </c>
      <c r="M32" s="70" t="s">
        <v>313</v>
      </c>
      <c r="N32" s="71" t="s">
        <v>313</v>
      </c>
      <c r="O32" s="65" t="s">
        <v>324</v>
      </c>
      <c r="P32" s="65" t="s">
        <v>364</v>
      </c>
    </row>
    <row r="33" spans="1:16" ht="102" x14ac:dyDescent="0.2">
      <c r="A33" s="218"/>
      <c r="B33" s="64" t="s">
        <v>332</v>
      </c>
      <c r="C33" s="63" t="s">
        <v>151</v>
      </c>
      <c r="D33" s="63" t="s">
        <v>19</v>
      </c>
      <c r="E33" s="63" t="s">
        <v>20</v>
      </c>
      <c r="F33" s="230">
        <v>0.9</v>
      </c>
      <c r="G33" s="231"/>
      <c r="H33" s="231"/>
      <c r="I33" s="232"/>
      <c r="J33" s="69">
        <v>0.29680000000000001</v>
      </c>
      <c r="K33" s="72">
        <v>0.2656</v>
      </c>
      <c r="L33" s="70">
        <v>0.217</v>
      </c>
      <c r="M33" s="70" t="s">
        <v>313</v>
      </c>
      <c r="N33" s="69" t="s">
        <v>313</v>
      </c>
      <c r="O33" s="65" t="s">
        <v>324</v>
      </c>
      <c r="P33" s="65" t="s">
        <v>364</v>
      </c>
    </row>
    <row r="34" spans="1:16" ht="248.25" customHeight="1" x14ac:dyDescent="0.2">
      <c r="A34" s="218"/>
      <c r="B34" s="83" t="s">
        <v>153</v>
      </c>
      <c r="C34" s="134" t="s">
        <v>323</v>
      </c>
      <c r="D34" s="134" t="s">
        <v>19</v>
      </c>
      <c r="E34" s="134" t="s">
        <v>155</v>
      </c>
      <c r="F34" s="134">
        <v>3</v>
      </c>
      <c r="G34" s="134">
        <v>4</v>
      </c>
      <c r="H34" s="134">
        <v>3</v>
      </c>
      <c r="I34" s="134">
        <v>4</v>
      </c>
      <c r="J34" s="158">
        <v>0</v>
      </c>
      <c r="K34" s="158">
        <v>0</v>
      </c>
      <c r="L34" s="135">
        <v>8</v>
      </c>
      <c r="M34" s="134">
        <v>6</v>
      </c>
      <c r="N34" s="159" t="s">
        <v>358</v>
      </c>
      <c r="O34" s="160"/>
      <c r="P34" s="82">
        <v>1.5</v>
      </c>
    </row>
    <row r="35" spans="1:16" ht="102" x14ac:dyDescent="0.2">
      <c r="A35" s="218"/>
      <c r="B35" s="64" t="s">
        <v>333</v>
      </c>
      <c r="C35" s="63" t="s">
        <v>159</v>
      </c>
      <c r="D35" s="63" t="s">
        <v>19</v>
      </c>
      <c r="E35" s="63" t="s">
        <v>38</v>
      </c>
      <c r="F35" s="99" t="s">
        <v>279</v>
      </c>
      <c r="G35" s="99" t="s">
        <v>279</v>
      </c>
      <c r="H35" s="99" t="s">
        <v>279</v>
      </c>
      <c r="I35" s="99" t="s">
        <v>279</v>
      </c>
      <c r="J35" s="99" t="s">
        <v>307</v>
      </c>
      <c r="K35" s="99" t="s">
        <v>307</v>
      </c>
      <c r="L35" s="96" t="s">
        <v>307</v>
      </c>
      <c r="M35" s="67" t="s">
        <v>313</v>
      </c>
      <c r="N35" s="63" t="s">
        <v>313</v>
      </c>
      <c r="O35" s="65" t="s">
        <v>324</v>
      </c>
      <c r="P35" s="65" t="s">
        <v>364</v>
      </c>
    </row>
    <row r="36" spans="1:16" ht="176.25" customHeight="1" x14ac:dyDescent="0.2">
      <c r="A36" s="218"/>
      <c r="B36" s="64" t="s">
        <v>334</v>
      </c>
      <c r="C36" s="63" t="s">
        <v>161</v>
      </c>
      <c r="D36" s="63" t="s">
        <v>19</v>
      </c>
      <c r="E36" s="63" t="s">
        <v>155</v>
      </c>
      <c r="F36" s="63" t="s">
        <v>290</v>
      </c>
      <c r="G36" s="63" t="s">
        <v>290</v>
      </c>
      <c r="H36" s="63" t="s">
        <v>290</v>
      </c>
      <c r="I36" s="63" t="s">
        <v>290</v>
      </c>
      <c r="J36" s="63" t="s">
        <v>291</v>
      </c>
      <c r="K36" s="73" t="s">
        <v>321</v>
      </c>
      <c r="L36" s="74" t="s">
        <v>320</v>
      </c>
      <c r="M36" s="67" t="s">
        <v>313</v>
      </c>
      <c r="N36" s="63" t="s">
        <v>313</v>
      </c>
      <c r="O36" s="65" t="s">
        <v>324</v>
      </c>
      <c r="P36" s="65" t="s">
        <v>364</v>
      </c>
    </row>
    <row r="37" spans="1:16" ht="114.75" x14ac:dyDescent="0.2">
      <c r="A37" s="218"/>
      <c r="B37" s="64" t="s">
        <v>335</v>
      </c>
      <c r="C37" s="63" t="s">
        <v>165</v>
      </c>
      <c r="D37" s="63" t="s">
        <v>19</v>
      </c>
      <c r="E37" s="63" t="s">
        <v>155</v>
      </c>
      <c r="F37" s="63" t="s">
        <v>292</v>
      </c>
      <c r="G37" s="63" t="s">
        <v>292</v>
      </c>
      <c r="H37" s="63" t="s">
        <v>292</v>
      </c>
      <c r="I37" s="63" t="s">
        <v>292</v>
      </c>
      <c r="J37" s="63" t="s">
        <v>293</v>
      </c>
      <c r="K37" s="73" t="s">
        <v>322</v>
      </c>
      <c r="L37" s="75">
        <v>35981</v>
      </c>
      <c r="M37" s="67" t="s">
        <v>313</v>
      </c>
      <c r="N37" s="63" t="s">
        <v>313</v>
      </c>
      <c r="O37" s="65" t="s">
        <v>324</v>
      </c>
      <c r="P37" s="65" t="s">
        <v>364</v>
      </c>
    </row>
    <row r="38" spans="1:16" ht="102" x14ac:dyDescent="0.2">
      <c r="A38" s="218"/>
      <c r="B38" s="64" t="s">
        <v>336</v>
      </c>
      <c r="C38" s="63" t="s">
        <v>173</v>
      </c>
      <c r="D38" s="63" t="s">
        <v>19</v>
      </c>
      <c r="E38" s="63" t="s">
        <v>155</v>
      </c>
      <c r="F38" s="63" t="s">
        <v>294</v>
      </c>
      <c r="G38" s="63" t="s">
        <v>294</v>
      </c>
      <c r="H38" s="63" t="s">
        <v>294</v>
      </c>
      <c r="I38" s="63" t="s">
        <v>294</v>
      </c>
      <c r="J38" s="63" t="s">
        <v>295</v>
      </c>
      <c r="K38" s="73" t="s">
        <v>309</v>
      </c>
      <c r="L38" s="75">
        <v>22335</v>
      </c>
      <c r="M38" s="67" t="s">
        <v>313</v>
      </c>
      <c r="N38" s="63" t="s">
        <v>313</v>
      </c>
      <c r="O38" s="65" t="s">
        <v>324</v>
      </c>
      <c r="P38" s="65" t="s">
        <v>364</v>
      </c>
    </row>
    <row r="39" spans="1:16" ht="395.25" customHeight="1" x14ac:dyDescent="0.2">
      <c r="A39" s="218"/>
      <c r="B39" s="83" t="s">
        <v>180</v>
      </c>
      <c r="C39" s="134" t="s">
        <v>416</v>
      </c>
      <c r="D39" s="134" t="s">
        <v>54</v>
      </c>
      <c r="E39" s="134" t="s">
        <v>155</v>
      </c>
      <c r="F39" s="234" t="s">
        <v>296</v>
      </c>
      <c r="G39" s="234"/>
      <c r="H39" s="234" t="s">
        <v>296</v>
      </c>
      <c r="I39" s="234"/>
      <c r="J39" s="235" t="s">
        <v>297</v>
      </c>
      <c r="K39" s="235"/>
      <c r="L39" s="235">
        <v>593.4</v>
      </c>
      <c r="M39" s="235"/>
      <c r="N39" s="161" t="s">
        <v>373</v>
      </c>
      <c r="O39" s="157" t="s">
        <v>374</v>
      </c>
      <c r="P39" s="100">
        <v>0.61</v>
      </c>
    </row>
    <row r="40" spans="1:16" ht="76.5" x14ac:dyDescent="0.2">
      <c r="A40" s="218"/>
      <c r="B40" s="84" t="s">
        <v>184</v>
      </c>
      <c r="C40" s="137" t="s">
        <v>411</v>
      </c>
      <c r="D40" s="137" t="s">
        <v>19</v>
      </c>
      <c r="E40" s="137" t="s">
        <v>155</v>
      </c>
      <c r="F40" s="162">
        <v>0.25</v>
      </c>
      <c r="G40" s="162">
        <v>0.5</v>
      </c>
      <c r="H40" s="162">
        <v>0.75</v>
      </c>
      <c r="I40" s="162">
        <v>1</v>
      </c>
      <c r="J40" s="163">
        <v>0.25</v>
      </c>
      <c r="K40" s="162">
        <v>0.5</v>
      </c>
      <c r="L40" s="164">
        <v>0.75</v>
      </c>
      <c r="M40" s="162">
        <v>1</v>
      </c>
      <c r="N40" s="137"/>
      <c r="O40" s="142"/>
      <c r="P40" s="81">
        <v>1</v>
      </c>
    </row>
    <row r="41" spans="1:16" ht="265.5" customHeight="1" x14ac:dyDescent="0.2">
      <c r="A41" s="78" t="s">
        <v>48</v>
      </c>
      <c r="B41" s="64" t="s">
        <v>337</v>
      </c>
      <c r="C41" s="63" t="s">
        <v>188</v>
      </c>
      <c r="D41" s="63" t="s">
        <v>54</v>
      </c>
      <c r="E41" s="63" t="s">
        <v>42</v>
      </c>
      <c r="F41" s="225">
        <v>10</v>
      </c>
      <c r="G41" s="225"/>
      <c r="H41" s="225">
        <v>10</v>
      </c>
      <c r="I41" s="225"/>
      <c r="J41" s="225">
        <v>9.76</v>
      </c>
      <c r="K41" s="225"/>
      <c r="L41" s="225">
        <v>9.76</v>
      </c>
      <c r="M41" s="225"/>
      <c r="N41" s="63" t="s">
        <v>313</v>
      </c>
      <c r="O41" s="65" t="s">
        <v>324</v>
      </c>
      <c r="P41" s="65" t="s">
        <v>364</v>
      </c>
    </row>
    <row r="42" spans="1:16" ht="165.75" customHeight="1" x14ac:dyDescent="0.2">
      <c r="A42" s="218" t="s">
        <v>191</v>
      </c>
      <c r="B42" s="64" t="s">
        <v>338</v>
      </c>
      <c r="C42" s="63" t="s">
        <v>193</v>
      </c>
      <c r="D42" s="63" t="s">
        <v>19</v>
      </c>
      <c r="E42" s="63" t="s">
        <v>46</v>
      </c>
      <c r="F42" s="67">
        <v>0.15</v>
      </c>
      <c r="G42" s="67">
        <v>0.15</v>
      </c>
      <c r="H42" s="67">
        <v>0.15</v>
      </c>
      <c r="I42" s="67">
        <v>0.15</v>
      </c>
      <c r="J42" s="67">
        <v>0.03</v>
      </c>
      <c r="K42" s="67">
        <v>-0.1</v>
      </c>
      <c r="L42" s="99" t="s">
        <v>307</v>
      </c>
      <c r="M42" s="67" t="s">
        <v>313</v>
      </c>
      <c r="N42" s="63" t="s">
        <v>313</v>
      </c>
      <c r="O42" s="65" t="s">
        <v>324</v>
      </c>
      <c r="P42" s="65" t="s">
        <v>364</v>
      </c>
    </row>
    <row r="43" spans="1:16" ht="102" customHeight="1" x14ac:dyDescent="0.2">
      <c r="A43" s="218"/>
      <c r="B43" s="64" t="s">
        <v>339</v>
      </c>
      <c r="C43" s="63" t="s">
        <v>197</v>
      </c>
      <c r="D43" s="63" t="s">
        <v>54</v>
      </c>
      <c r="E43" s="63" t="s">
        <v>46</v>
      </c>
      <c r="F43" s="226">
        <v>0.24399999999999999</v>
      </c>
      <c r="G43" s="226"/>
      <c r="H43" s="226">
        <v>0.25</v>
      </c>
      <c r="I43" s="226"/>
      <c r="J43" s="226">
        <v>0.1075</v>
      </c>
      <c r="K43" s="226"/>
      <c r="L43" s="225" t="s">
        <v>313</v>
      </c>
      <c r="M43" s="225"/>
      <c r="N43" s="63" t="s">
        <v>313</v>
      </c>
      <c r="O43" s="65" t="s">
        <v>324</v>
      </c>
      <c r="P43" s="65" t="s">
        <v>364</v>
      </c>
    </row>
    <row r="44" spans="1:16" ht="102" customHeight="1" x14ac:dyDescent="0.2">
      <c r="A44" s="218"/>
      <c r="B44" s="64" t="s">
        <v>348</v>
      </c>
      <c r="C44" s="63" t="s">
        <v>201</v>
      </c>
      <c r="D44" s="63" t="s">
        <v>54</v>
      </c>
      <c r="E44" s="63" t="s">
        <v>46</v>
      </c>
      <c r="F44" s="226">
        <v>0.57199999999999995</v>
      </c>
      <c r="G44" s="226"/>
      <c r="H44" s="226">
        <v>0.58599999999999997</v>
      </c>
      <c r="I44" s="226"/>
      <c r="J44" s="225">
        <v>66.7</v>
      </c>
      <c r="K44" s="225"/>
      <c r="L44" s="225" t="s">
        <v>313</v>
      </c>
      <c r="M44" s="225"/>
      <c r="N44" s="63" t="s">
        <v>313</v>
      </c>
      <c r="O44" s="65" t="s">
        <v>324</v>
      </c>
      <c r="P44" s="65" t="s">
        <v>364</v>
      </c>
    </row>
    <row r="45" spans="1:16" ht="102" customHeight="1" x14ac:dyDescent="0.2">
      <c r="A45" s="218"/>
      <c r="B45" s="64" t="s">
        <v>340</v>
      </c>
      <c r="C45" s="63" t="s">
        <v>205</v>
      </c>
      <c r="D45" s="63" t="s">
        <v>19</v>
      </c>
      <c r="E45" s="63" t="s">
        <v>206</v>
      </c>
      <c r="F45" s="67">
        <v>0.9</v>
      </c>
      <c r="G45" s="67">
        <v>0.9</v>
      </c>
      <c r="H45" s="67">
        <v>0.9</v>
      </c>
      <c r="I45" s="67">
        <v>0.9</v>
      </c>
      <c r="J45" s="70">
        <v>0.54020000000000001</v>
      </c>
      <c r="K45" s="70">
        <v>0.75</v>
      </c>
      <c r="L45" s="70">
        <v>0.59</v>
      </c>
      <c r="M45" s="70" t="s">
        <v>313</v>
      </c>
      <c r="N45" s="63" t="s">
        <v>313</v>
      </c>
      <c r="O45" s="65" t="s">
        <v>324</v>
      </c>
      <c r="P45" s="65" t="s">
        <v>364</v>
      </c>
    </row>
    <row r="46" spans="1:16" ht="63.75" customHeight="1" x14ac:dyDescent="0.2">
      <c r="A46" s="218"/>
      <c r="B46" s="84" t="s">
        <v>207</v>
      </c>
      <c r="C46" s="137" t="s">
        <v>208</v>
      </c>
      <c r="D46" s="137" t="s">
        <v>19</v>
      </c>
      <c r="E46" s="137" t="s">
        <v>206</v>
      </c>
      <c r="F46" s="137" t="s">
        <v>298</v>
      </c>
      <c r="G46" s="137" t="s">
        <v>298</v>
      </c>
      <c r="H46" s="137" t="s">
        <v>298</v>
      </c>
      <c r="I46" s="137" t="s">
        <v>298</v>
      </c>
      <c r="J46" s="137">
        <v>4.25</v>
      </c>
      <c r="K46" s="137">
        <v>4.1900000000000004</v>
      </c>
      <c r="L46" s="137">
        <v>4.1100000000000003</v>
      </c>
      <c r="M46" s="137">
        <v>4.3</v>
      </c>
      <c r="N46" s="137"/>
      <c r="O46" s="142"/>
      <c r="P46" s="81">
        <f>M46/4</f>
        <v>1.075</v>
      </c>
    </row>
    <row r="47" spans="1:16" ht="102" customHeight="1" x14ac:dyDescent="0.2">
      <c r="A47" s="218"/>
      <c r="B47" s="64" t="s">
        <v>341</v>
      </c>
      <c r="C47" s="63" t="s">
        <v>299</v>
      </c>
      <c r="D47" s="63" t="s">
        <v>19</v>
      </c>
      <c r="E47" s="63" t="s">
        <v>211</v>
      </c>
      <c r="F47" s="63" t="s">
        <v>300</v>
      </c>
      <c r="G47" s="63" t="s">
        <v>301</v>
      </c>
      <c r="H47" s="63">
        <v>1000</v>
      </c>
      <c r="I47" s="63">
        <v>1000</v>
      </c>
      <c r="J47" s="63" t="s">
        <v>302</v>
      </c>
      <c r="K47" s="63" t="s">
        <v>303</v>
      </c>
      <c r="L47" s="63">
        <v>1744</v>
      </c>
      <c r="M47" s="70" t="s">
        <v>313</v>
      </c>
      <c r="N47" s="63" t="s">
        <v>313</v>
      </c>
      <c r="O47" s="65" t="s">
        <v>324</v>
      </c>
      <c r="P47" s="65" t="s">
        <v>364</v>
      </c>
    </row>
    <row r="48" spans="1:16" ht="102" customHeight="1" x14ac:dyDescent="0.2">
      <c r="A48" s="218"/>
      <c r="B48" s="64" t="s">
        <v>342</v>
      </c>
      <c r="C48" s="63" t="s">
        <v>417</v>
      </c>
      <c r="D48" s="63" t="s">
        <v>119</v>
      </c>
      <c r="E48" s="63" t="s">
        <v>211</v>
      </c>
      <c r="F48" s="227" t="s">
        <v>313</v>
      </c>
      <c r="G48" s="228"/>
      <c r="H48" s="228"/>
      <c r="I48" s="229"/>
      <c r="J48" s="230" t="s">
        <v>313</v>
      </c>
      <c r="K48" s="231"/>
      <c r="L48" s="231"/>
      <c r="M48" s="232"/>
      <c r="N48" s="63" t="s">
        <v>313</v>
      </c>
      <c r="O48" s="65" t="s">
        <v>324</v>
      </c>
      <c r="P48" s="65" t="s">
        <v>364</v>
      </c>
    </row>
    <row r="49" spans="1:16" ht="191.25" customHeight="1" x14ac:dyDescent="0.2">
      <c r="A49" s="218"/>
      <c r="B49" s="84" t="s">
        <v>218</v>
      </c>
      <c r="C49" s="137" t="s">
        <v>418</v>
      </c>
      <c r="D49" s="137" t="s">
        <v>19</v>
      </c>
      <c r="E49" s="137" t="s">
        <v>211</v>
      </c>
      <c r="F49" s="162">
        <v>0.97</v>
      </c>
      <c r="G49" s="162">
        <v>0.97</v>
      </c>
      <c r="H49" s="162">
        <v>0.97</v>
      </c>
      <c r="I49" s="162">
        <v>0.97</v>
      </c>
      <c r="J49" s="162">
        <v>0.98</v>
      </c>
      <c r="K49" s="165">
        <v>0.81769999999999998</v>
      </c>
      <c r="L49" s="166">
        <v>0.89129999999999998</v>
      </c>
      <c r="M49" s="162">
        <v>0.98</v>
      </c>
      <c r="N49" s="162"/>
      <c r="O49" s="142"/>
      <c r="P49" s="77">
        <v>1.01</v>
      </c>
    </row>
    <row r="50" spans="1:16" ht="337.5" customHeight="1" x14ac:dyDescent="0.2">
      <c r="A50" s="218"/>
      <c r="B50" s="65" t="s">
        <v>365</v>
      </c>
      <c r="C50" s="65" t="s">
        <v>222</v>
      </c>
      <c r="D50" s="65" t="s">
        <v>19</v>
      </c>
      <c r="E50" s="65" t="s">
        <v>211</v>
      </c>
      <c r="F50" s="65">
        <v>0</v>
      </c>
      <c r="G50" s="65">
        <v>1.4999999999999999E-2</v>
      </c>
      <c r="H50" s="65">
        <v>1.4999999999999999E-2</v>
      </c>
      <c r="I50" s="65">
        <v>0.02</v>
      </c>
      <c r="J50" s="65">
        <v>0.1</v>
      </c>
      <c r="K50" s="65">
        <v>1.67</v>
      </c>
      <c r="L50" s="65">
        <v>0.39</v>
      </c>
      <c r="M50" s="65">
        <v>0.03</v>
      </c>
      <c r="N50" s="65" t="s">
        <v>357</v>
      </c>
      <c r="O50" s="65"/>
      <c r="P50" s="65" t="s">
        <v>364</v>
      </c>
    </row>
    <row r="51" spans="1:16" ht="89.25" customHeight="1" x14ac:dyDescent="0.2">
      <c r="A51" s="218"/>
      <c r="B51" s="64" t="s">
        <v>366</v>
      </c>
      <c r="C51" s="63" t="s">
        <v>304</v>
      </c>
      <c r="D51" s="63" t="s">
        <v>19</v>
      </c>
      <c r="E51" s="63" t="s">
        <v>38</v>
      </c>
      <c r="F51" s="96" t="s">
        <v>279</v>
      </c>
      <c r="G51" s="96" t="s">
        <v>279</v>
      </c>
      <c r="H51" s="96" t="s">
        <v>279</v>
      </c>
      <c r="I51" s="96" t="s">
        <v>279</v>
      </c>
      <c r="J51" s="99" t="s">
        <v>307</v>
      </c>
      <c r="K51" s="99" t="s">
        <v>307</v>
      </c>
      <c r="L51" s="99" t="s">
        <v>307</v>
      </c>
      <c r="M51" s="67"/>
      <c r="N51" s="67" t="s">
        <v>313</v>
      </c>
      <c r="O51" s="65" t="s">
        <v>324</v>
      </c>
      <c r="P51" s="65" t="s">
        <v>364</v>
      </c>
    </row>
    <row r="52" spans="1:16" ht="82.5" customHeight="1" x14ac:dyDescent="0.2">
      <c r="A52" s="218" t="s">
        <v>61</v>
      </c>
      <c r="B52" s="84" t="s">
        <v>227</v>
      </c>
      <c r="C52" s="137" t="s">
        <v>392</v>
      </c>
      <c r="D52" s="137" t="s">
        <v>19</v>
      </c>
      <c r="E52" s="137" t="s">
        <v>305</v>
      </c>
      <c r="F52" s="162">
        <v>0.8</v>
      </c>
      <c r="G52" s="162">
        <v>0.8</v>
      </c>
      <c r="H52" s="162">
        <v>0.8</v>
      </c>
      <c r="I52" s="162">
        <v>0.8</v>
      </c>
      <c r="J52" s="167" t="s">
        <v>307</v>
      </c>
      <c r="K52" s="167" t="s">
        <v>307</v>
      </c>
      <c r="L52" s="167" t="s">
        <v>307</v>
      </c>
      <c r="M52" s="152">
        <v>0.79110000000000003</v>
      </c>
      <c r="N52" s="137"/>
      <c r="O52" s="142"/>
      <c r="P52" s="81">
        <f>79.11/80</f>
        <v>0.98887499999999995</v>
      </c>
    </row>
    <row r="53" spans="1:16" ht="114.75" customHeight="1" x14ac:dyDescent="0.2">
      <c r="A53" s="218"/>
      <c r="B53" s="64" t="s">
        <v>343</v>
      </c>
      <c r="C53" s="63" t="s">
        <v>392</v>
      </c>
      <c r="D53" s="63" t="s">
        <v>19</v>
      </c>
      <c r="E53" s="63" t="s">
        <v>55</v>
      </c>
      <c r="F53" s="67">
        <v>0.16</v>
      </c>
      <c r="G53" s="67">
        <v>0.38</v>
      </c>
      <c r="H53" s="67">
        <v>0.56999999999999995</v>
      </c>
      <c r="I53" s="67">
        <v>0.75</v>
      </c>
      <c r="J53" s="67">
        <v>0.17</v>
      </c>
      <c r="K53" s="70">
        <v>0.41699999999999998</v>
      </c>
      <c r="L53" s="68" t="s">
        <v>316</v>
      </c>
      <c r="M53" s="70" t="s">
        <v>313</v>
      </c>
      <c r="N53" s="63" t="s">
        <v>313</v>
      </c>
      <c r="O53" s="65" t="s">
        <v>324</v>
      </c>
      <c r="P53" s="65" t="s">
        <v>364</v>
      </c>
    </row>
    <row r="54" spans="1:16" ht="102" customHeight="1" x14ac:dyDescent="0.2">
      <c r="A54" s="218"/>
      <c r="B54" s="64" t="s">
        <v>344</v>
      </c>
      <c r="C54" s="63" t="s">
        <v>232</v>
      </c>
      <c r="D54" s="63" t="s">
        <v>19</v>
      </c>
      <c r="E54" s="63" t="s">
        <v>55</v>
      </c>
      <c r="F54" s="67">
        <v>0.25</v>
      </c>
      <c r="G54" s="67">
        <v>0.6</v>
      </c>
      <c r="H54" s="67">
        <v>0.75</v>
      </c>
      <c r="I54" s="67">
        <v>1</v>
      </c>
      <c r="J54" s="76">
        <v>0.45400000000000001</v>
      </c>
      <c r="K54" s="70">
        <v>0.53100000000000003</v>
      </c>
      <c r="L54" s="68" t="s">
        <v>317</v>
      </c>
      <c r="M54" s="70" t="s">
        <v>313</v>
      </c>
      <c r="N54" s="63" t="s">
        <v>313</v>
      </c>
      <c r="O54" s="65" t="s">
        <v>324</v>
      </c>
      <c r="P54" s="65" t="s">
        <v>364</v>
      </c>
    </row>
    <row r="55" spans="1:16" ht="274.5" customHeight="1" x14ac:dyDescent="0.2">
      <c r="A55" s="78" t="s">
        <v>235</v>
      </c>
      <c r="B55" s="64" t="s">
        <v>345</v>
      </c>
      <c r="C55" s="63" t="s">
        <v>237</v>
      </c>
      <c r="D55" s="63" t="s">
        <v>19</v>
      </c>
      <c r="E55" s="63" t="s">
        <v>46</v>
      </c>
      <c r="F55" s="67">
        <v>0.6</v>
      </c>
      <c r="G55" s="67">
        <v>0.7</v>
      </c>
      <c r="H55" s="67">
        <v>0.8</v>
      </c>
      <c r="I55" s="67">
        <v>0.9</v>
      </c>
      <c r="J55" s="76">
        <v>0.58499999999999996</v>
      </c>
      <c r="K55" s="99" t="s">
        <v>307</v>
      </c>
      <c r="L55" s="99" t="s">
        <v>307</v>
      </c>
      <c r="M55" s="70" t="s">
        <v>313</v>
      </c>
      <c r="N55" s="63" t="s">
        <v>313</v>
      </c>
      <c r="O55" s="65" t="s">
        <v>324</v>
      </c>
      <c r="P55" s="65" t="s">
        <v>364</v>
      </c>
    </row>
    <row r="56" spans="1:16" ht="102" customHeight="1" x14ac:dyDescent="0.2">
      <c r="A56" s="78" t="s">
        <v>240</v>
      </c>
      <c r="B56" s="64" t="s">
        <v>346</v>
      </c>
      <c r="C56" s="63" t="s">
        <v>242</v>
      </c>
      <c r="D56" s="63" t="s">
        <v>54</v>
      </c>
      <c r="E56" s="63" t="s">
        <v>55</v>
      </c>
      <c r="F56" s="219">
        <v>0.3</v>
      </c>
      <c r="G56" s="219"/>
      <c r="H56" s="219">
        <v>0.35</v>
      </c>
      <c r="I56" s="219"/>
      <c r="J56" s="220">
        <v>0.27660000000000001</v>
      </c>
      <c r="K56" s="220"/>
      <c r="L56" s="219" t="s">
        <v>313</v>
      </c>
      <c r="M56" s="219"/>
      <c r="N56" s="63" t="s">
        <v>313</v>
      </c>
      <c r="O56" s="65" t="s">
        <v>324</v>
      </c>
      <c r="P56" s="65" t="s">
        <v>364</v>
      </c>
    </row>
    <row r="57" spans="1:16" ht="102" customHeight="1" x14ac:dyDescent="0.2">
      <c r="A57" s="218" t="s">
        <v>51</v>
      </c>
      <c r="B57" s="64" t="s">
        <v>347</v>
      </c>
      <c r="C57" s="63" t="s">
        <v>246</v>
      </c>
      <c r="D57" s="63" t="s">
        <v>119</v>
      </c>
      <c r="E57" s="63" t="s">
        <v>211</v>
      </c>
      <c r="F57" s="219" t="s">
        <v>313</v>
      </c>
      <c r="G57" s="219"/>
      <c r="H57" s="219"/>
      <c r="I57" s="219"/>
      <c r="J57" s="220" t="s">
        <v>313</v>
      </c>
      <c r="K57" s="220"/>
      <c r="L57" s="220"/>
      <c r="M57" s="220"/>
      <c r="N57" s="63" t="s">
        <v>313</v>
      </c>
      <c r="O57" s="65" t="s">
        <v>324</v>
      </c>
      <c r="P57" s="65" t="s">
        <v>364</v>
      </c>
    </row>
    <row r="58" spans="1:16" ht="244.5" customHeight="1" x14ac:dyDescent="0.2">
      <c r="A58" s="218"/>
      <c r="B58" s="83" t="s">
        <v>249</v>
      </c>
      <c r="C58" s="134" t="s">
        <v>393</v>
      </c>
      <c r="D58" s="134" t="s">
        <v>119</v>
      </c>
      <c r="E58" s="134" t="s">
        <v>211</v>
      </c>
      <c r="F58" s="221">
        <v>0.5</v>
      </c>
      <c r="G58" s="221"/>
      <c r="H58" s="221"/>
      <c r="I58" s="221"/>
      <c r="J58" s="222">
        <v>0.59</v>
      </c>
      <c r="K58" s="222"/>
      <c r="L58" s="222"/>
      <c r="M58" s="222"/>
      <c r="N58" s="168" t="s">
        <v>378</v>
      </c>
      <c r="O58" s="169"/>
      <c r="P58" s="85">
        <v>1.18</v>
      </c>
    </row>
    <row r="59" spans="1:16" ht="232.5" customHeight="1" x14ac:dyDescent="0.2">
      <c r="A59" s="218"/>
      <c r="B59" s="143" t="s">
        <v>252</v>
      </c>
      <c r="C59" s="144" t="s">
        <v>419</v>
      </c>
      <c r="D59" s="144" t="s">
        <v>119</v>
      </c>
      <c r="E59" s="144" t="s">
        <v>377</v>
      </c>
      <c r="F59" s="223"/>
      <c r="G59" s="223"/>
      <c r="H59" s="223"/>
      <c r="I59" s="223"/>
      <c r="J59" s="224">
        <v>0.18740000000000001</v>
      </c>
      <c r="K59" s="224"/>
      <c r="L59" s="224"/>
      <c r="M59" s="224"/>
      <c r="N59" s="170" t="s">
        <v>379</v>
      </c>
      <c r="O59" s="170" t="s">
        <v>380</v>
      </c>
      <c r="P59" s="171" t="s">
        <v>363</v>
      </c>
    </row>
    <row r="60" spans="1:16" x14ac:dyDescent="0.2">
      <c r="M60" s="57"/>
    </row>
  </sheetData>
  <autoFilter ref="A9:O59"/>
  <mergeCells count="72">
    <mergeCell ref="A3:P3"/>
    <mergeCell ref="D5:E7"/>
    <mergeCell ref="F5:F7"/>
    <mergeCell ref="G5:G7"/>
    <mergeCell ref="H5:H7"/>
    <mergeCell ref="I5:I7"/>
    <mergeCell ref="J5:J7"/>
    <mergeCell ref="K5:K7"/>
    <mergeCell ref="F12:I12"/>
    <mergeCell ref="J12:M12"/>
    <mergeCell ref="A22:A25"/>
    <mergeCell ref="F25:I25"/>
    <mergeCell ref="J25:M25"/>
    <mergeCell ref="J14:M14"/>
    <mergeCell ref="J16:M16"/>
    <mergeCell ref="F16:I16"/>
    <mergeCell ref="A19:A21"/>
    <mergeCell ref="F17:I17"/>
    <mergeCell ref="J17:M17"/>
    <mergeCell ref="A10:A18"/>
    <mergeCell ref="F10:I10"/>
    <mergeCell ref="J10:M10"/>
    <mergeCell ref="F11:I11"/>
    <mergeCell ref="J11:M11"/>
    <mergeCell ref="F18:I18"/>
    <mergeCell ref="J18:M18"/>
    <mergeCell ref="F15:I15"/>
    <mergeCell ref="J15:M15"/>
    <mergeCell ref="F13:I13"/>
    <mergeCell ref="J13:M13"/>
    <mergeCell ref="F14:I14"/>
    <mergeCell ref="A26:A27"/>
    <mergeCell ref="A28:A29"/>
    <mergeCell ref="A30:A31"/>
    <mergeCell ref="F31:G31"/>
    <mergeCell ref="H31:I31"/>
    <mergeCell ref="L31:M31"/>
    <mergeCell ref="A32:A40"/>
    <mergeCell ref="F39:G39"/>
    <mergeCell ref="H39:I39"/>
    <mergeCell ref="J39:K39"/>
    <mergeCell ref="L39:M39"/>
    <mergeCell ref="J31:K31"/>
    <mergeCell ref="F32:I32"/>
    <mergeCell ref="F33:I33"/>
    <mergeCell ref="F41:G41"/>
    <mergeCell ref="H41:I41"/>
    <mergeCell ref="J41:K41"/>
    <mergeCell ref="L41:M41"/>
    <mergeCell ref="A42:A51"/>
    <mergeCell ref="F43:G43"/>
    <mergeCell ref="H43:I43"/>
    <mergeCell ref="J43:K43"/>
    <mergeCell ref="L43:M43"/>
    <mergeCell ref="F44:G44"/>
    <mergeCell ref="H44:I44"/>
    <mergeCell ref="J44:K44"/>
    <mergeCell ref="L44:M44"/>
    <mergeCell ref="F48:I48"/>
    <mergeCell ref="J48:M48"/>
    <mergeCell ref="A52:A54"/>
    <mergeCell ref="F56:G56"/>
    <mergeCell ref="H56:I56"/>
    <mergeCell ref="J56:K56"/>
    <mergeCell ref="L56:M56"/>
    <mergeCell ref="A57:A59"/>
    <mergeCell ref="F57:I57"/>
    <mergeCell ref="J57:M57"/>
    <mergeCell ref="F58:I58"/>
    <mergeCell ref="J58:M58"/>
    <mergeCell ref="F59:I59"/>
    <mergeCell ref="J59:M59"/>
  </mergeCells>
  <printOptions horizontalCentered="1" verticalCentered="1"/>
  <pageMargins left="0.23622047244094491" right="0.23622047244094491" top="0.74803149606299213" bottom="0.74803149606299213" header="0.31496062992125984" footer="0.31496062992125984"/>
  <pageSetup paperSize="9" scale="78" fitToHeight="0"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tabSelected="1" topLeftCell="B1" zoomScale="90" zoomScaleNormal="90" workbookViewId="0">
      <selection activeCell="O29" sqref="O29"/>
    </sheetView>
  </sheetViews>
  <sheetFormatPr defaultRowHeight="15" x14ac:dyDescent="0.25"/>
  <cols>
    <col min="1" max="1" width="11.7109375" style="101" customWidth="1"/>
    <col min="2" max="2" width="21.5703125" customWidth="1"/>
    <col min="3" max="3" width="19" customWidth="1"/>
    <col min="4" max="4" width="12.7109375" customWidth="1"/>
    <col min="5" max="5" width="11.28515625" customWidth="1"/>
    <col min="10" max="13" width="13" bestFit="1" customWidth="1"/>
    <col min="14" max="14" width="24.140625" style="56" customWidth="1"/>
    <col min="15" max="15" width="26.140625" customWidth="1"/>
    <col min="16" max="16" width="17" customWidth="1"/>
  </cols>
  <sheetData>
    <row r="1" spans="1:16" s="101" customFormat="1" ht="18.75" x14ac:dyDescent="0.3">
      <c r="A1" s="89"/>
      <c r="B1" s="263" t="s">
        <v>420</v>
      </c>
      <c r="C1" s="263"/>
      <c r="D1" s="263"/>
      <c r="E1" s="263"/>
      <c r="F1" s="263"/>
      <c r="G1" s="263"/>
      <c r="H1" s="263"/>
      <c r="I1" s="263"/>
      <c r="J1" s="263"/>
      <c r="K1" s="263"/>
      <c r="L1" s="263"/>
      <c r="M1" s="263"/>
      <c r="N1" s="263"/>
      <c r="O1" s="263"/>
      <c r="P1" s="263"/>
    </row>
    <row r="2" spans="1:16" s="101" customFormat="1" ht="19.5" thickBot="1" x14ac:dyDescent="0.35">
      <c r="A2" s="89"/>
      <c r="B2" s="89"/>
      <c r="C2" s="89"/>
      <c r="D2" s="89"/>
      <c r="E2" s="89"/>
      <c r="F2" s="89"/>
      <c r="G2" s="89"/>
      <c r="H2" s="89"/>
      <c r="I2" s="89"/>
      <c r="J2" s="89"/>
      <c r="K2" s="89"/>
      <c r="L2" s="89"/>
      <c r="M2" s="89"/>
      <c r="N2" s="89"/>
      <c r="O2" s="89"/>
      <c r="P2" s="89"/>
    </row>
    <row r="3" spans="1:16" s="101" customFormat="1" ht="15" customHeight="1" thickTop="1" x14ac:dyDescent="0.3">
      <c r="A3" s="89"/>
      <c r="B3" s="88"/>
      <c r="C3" s="88"/>
      <c r="D3" s="88"/>
      <c r="E3" s="255" t="s">
        <v>381</v>
      </c>
      <c r="F3" s="255"/>
      <c r="G3" s="264" t="s">
        <v>384</v>
      </c>
      <c r="H3" s="267" t="s">
        <v>383</v>
      </c>
      <c r="I3" s="270" t="s">
        <v>409</v>
      </c>
      <c r="J3" s="273" t="s">
        <v>386</v>
      </c>
      <c r="K3" s="276" t="s">
        <v>387</v>
      </c>
      <c r="L3" s="102"/>
      <c r="M3" s="88"/>
      <c r="N3" s="88"/>
      <c r="O3" s="88"/>
      <c r="P3" s="88"/>
    </row>
    <row r="4" spans="1:16" s="101" customFormat="1" ht="18.75" x14ac:dyDescent="0.3">
      <c r="A4" s="89"/>
      <c r="B4" s="88"/>
      <c r="C4" s="88"/>
      <c r="D4" s="88"/>
      <c r="E4" s="255"/>
      <c r="F4" s="255"/>
      <c r="G4" s="265"/>
      <c r="H4" s="268"/>
      <c r="I4" s="271"/>
      <c r="J4" s="274"/>
      <c r="K4" s="277"/>
      <c r="L4" s="102"/>
      <c r="M4" s="88"/>
      <c r="N4" s="88"/>
      <c r="O4" s="88"/>
      <c r="P4" s="88"/>
    </row>
    <row r="5" spans="1:16" s="101" customFormat="1" ht="19.5" thickBot="1" x14ac:dyDescent="0.35">
      <c r="A5" s="89"/>
      <c r="B5" s="88"/>
      <c r="C5" s="88"/>
      <c r="D5" s="88"/>
      <c r="E5" s="255"/>
      <c r="F5" s="255"/>
      <c r="G5" s="266"/>
      <c r="H5" s="269"/>
      <c r="I5" s="272"/>
      <c r="J5" s="275"/>
      <c r="K5" s="278"/>
      <c r="L5" s="102"/>
      <c r="M5" s="88"/>
      <c r="N5" s="88"/>
      <c r="O5" s="88"/>
      <c r="P5" s="88"/>
    </row>
    <row r="6" spans="1:16" s="101" customFormat="1" ht="20.25" thickTop="1" thickBot="1" x14ac:dyDescent="0.35">
      <c r="A6" s="89"/>
      <c r="B6" s="89"/>
      <c r="C6" s="90"/>
      <c r="D6" s="90"/>
      <c r="E6" s="90"/>
      <c r="F6" s="90"/>
      <c r="G6" s="93" t="s">
        <v>422</v>
      </c>
      <c r="H6" s="90"/>
      <c r="I6" s="90"/>
      <c r="J6" s="90"/>
      <c r="K6" s="90"/>
      <c r="L6" s="90"/>
      <c r="M6" s="90"/>
      <c r="N6" s="90"/>
      <c r="O6" s="92"/>
      <c r="P6" s="90"/>
    </row>
    <row r="7" spans="1:16" ht="39.75" thickTop="1" thickBot="1" x14ac:dyDescent="0.3">
      <c r="A7" s="103" t="s">
        <v>71</v>
      </c>
      <c r="B7" s="103" t="s">
        <v>1</v>
      </c>
      <c r="C7" s="103" t="s">
        <v>2</v>
      </c>
      <c r="D7" s="103" t="s">
        <v>3</v>
      </c>
      <c r="E7" s="103" t="s">
        <v>4</v>
      </c>
      <c r="F7" s="103" t="s">
        <v>6</v>
      </c>
      <c r="G7" s="103" t="s">
        <v>7</v>
      </c>
      <c r="H7" s="103" t="s">
        <v>8</v>
      </c>
      <c r="I7" s="103" t="s">
        <v>9</v>
      </c>
      <c r="J7" s="103" t="s">
        <v>10</v>
      </c>
      <c r="K7" s="103" t="s">
        <v>11</v>
      </c>
      <c r="L7" s="103" t="s">
        <v>12</v>
      </c>
      <c r="M7" s="103" t="s">
        <v>13</v>
      </c>
      <c r="N7" s="103" t="s">
        <v>272</v>
      </c>
      <c r="O7" s="103" t="s">
        <v>306</v>
      </c>
      <c r="P7" s="103" t="s">
        <v>389</v>
      </c>
    </row>
    <row r="8" spans="1:16" ht="51" customHeight="1" thickTop="1" thickBot="1" x14ac:dyDescent="0.3">
      <c r="A8" s="295" t="s">
        <v>72</v>
      </c>
      <c r="B8" s="105" t="s">
        <v>73</v>
      </c>
      <c r="C8" s="106" t="s">
        <v>74</v>
      </c>
      <c r="D8" s="106" t="s">
        <v>388</v>
      </c>
      <c r="E8" s="106" t="s">
        <v>206</v>
      </c>
      <c r="F8" s="293">
        <v>68.400000000000006</v>
      </c>
      <c r="G8" s="293"/>
      <c r="H8" s="293"/>
      <c r="I8" s="293"/>
      <c r="J8" s="294"/>
      <c r="K8" s="294"/>
      <c r="L8" s="294"/>
      <c r="M8" s="294"/>
      <c r="N8" s="106"/>
      <c r="O8" s="106" t="s">
        <v>401</v>
      </c>
      <c r="P8" s="108"/>
    </row>
    <row r="9" spans="1:16" ht="65.25" thickTop="1" thickBot="1" x14ac:dyDescent="0.3">
      <c r="A9" s="295"/>
      <c r="B9" s="105" t="s">
        <v>77</v>
      </c>
      <c r="C9" s="106" t="s">
        <v>273</v>
      </c>
      <c r="D9" s="106" t="s">
        <v>388</v>
      </c>
      <c r="E9" s="106" t="s">
        <v>206</v>
      </c>
      <c r="F9" s="293">
        <v>75.3</v>
      </c>
      <c r="G9" s="293"/>
      <c r="H9" s="293"/>
      <c r="I9" s="293"/>
      <c r="J9" s="294"/>
      <c r="K9" s="294"/>
      <c r="L9" s="294"/>
      <c r="M9" s="294"/>
      <c r="N9" s="106"/>
      <c r="O9" s="106" t="s">
        <v>401</v>
      </c>
      <c r="P9" s="108"/>
    </row>
    <row r="10" spans="1:16" ht="65.25" thickTop="1" thickBot="1" x14ac:dyDescent="0.3">
      <c r="A10" s="295"/>
      <c r="B10" s="105" t="s">
        <v>79</v>
      </c>
      <c r="C10" s="106" t="s">
        <v>74</v>
      </c>
      <c r="D10" s="106" t="s">
        <v>388</v>
      </c>
      <c r="E10" s="106" t="s">
        <v>206</v>
      </c>
      <c r="F10" s="293">
        <v>36.299999999999997</v>
      </c>
      <c r="G10" s="293"/>
      <c r="H10" s="293"/>
      <c r="I10" s="293"/>
      <c r="J10" s="294"/>
      <c r="K10" s="294"/>
      <c r="L10" s="294"/>
      <c r="M10" s="294"/>
      <c r="N10" s="106"/>
      <c r="O10" s="106" t="s">
        <v>401</v>
      </c>
      <c r="P10" s="108"/>
    </row>
    <row r="11" spans="1:16" ht="52.5" thickTop="1" thickBot="1" x14ac:dyDescent="0.3">
      <c r="A11" s="295"/>
      <c r="B11" s="105" t="s">
        <v>80</v>
      </c>
      <c r="C11" s="106" t="s">
        <v>274</v>
      </c>
      <c r="D11" s="106" t="s">
        <v>388</v>
      </c>
      <c r="E11" s="106" t="s">
        <v>206</v>
      </c>
      <c r="F11" s="293">
        <v>89.1</v>
      </c>
      <c r="G11" s="293"/>
      <c r="H11" s="293"/>
      <c r="I11" s="293"/>
      <c r="J11" s="294"/>
      <c r="K11" s="294"/>
      <c r="L11" s="294"/>
      <c r="M11" s="294"/>
      <c r="N11" s="106"/>
      <c r="O11" s="106" t="s">
        <v>401</v>
      </c>
      <c r="P11" s="108"/>
    </row>
    <row r="12" spans="1:16" ht="52.5" thickTop="1" thickBot="1" x14ac:dyDescent="0.3">
      <c r="A12" s="295"/>
      <c r="B12" s="105" t="s">
        <v>82</v>
      </c>
      <c r="C12" s="106" t="s">
        <v>274</v>
      </c>
      <c r="D12" s="106" t="s">
        <v>388</v>
      </c>
      <c r="E12" s="106" t="s">
        <v>206</v>
      </c>
      <c r="F12" s="293">
        <v>79.599999999999994</v>
      </c>
      <c r="G12" s="293"/>
      <c r="H12" s="293"/>
      <c r="I12" s="293"/>
      <c r="J12" s="294"/>
      <c r="K12" s="294"/>
      <c r="L12" s="294"/>
      <c r="M12" s="294"/>
      <c r="N12" s="106"/>
      <c r="O12" s="106" t="s">
        <v>401</v>
      </c>
      <c r="P12" s="108"/>
    </row>
    <row r="13" spans="1:16" ht="83.25" customHeight="1" thickTop="1" thickBot="1" x14ac:dyDescent="0.3">
      <c r="A13" s="295"/>
      <c r="B13" s="105" t="s">
        <v>83</v>
      </c>
      <c r="C13" s="106" t="s">
        <v>275</v>
      </c>
      <c r="D13" s="106" t="s">
        <v>388</v>
      </c>
      <c r="E13" s="106" t="s">
        <v>206</v>
      </c>
      <c r="F13" s="293">
        <v>57.3</v>
      </c>
      <c r="G13" s="293"/>
      <c r="H13" s="293"/>
      <c r="I13" s="293"/>
      <c r="J13" s="294"/>
      <c r="K13" s="294"/>
      <c r="L13" s="294"/>
      <c r="M13" s="294"/>
      <c r="N13" s="106"/>
      <c r="O13" s="106" t="s">
        <v>401</v>
      </c>
      <c r="P13" s="108"/>
    </row>
    <row r="14" spans="1:16" ht="237.75" customHeight="1" thickTop="1" thickBot="1" x14ac:dyDescent="0.3">
      <c r="A14" s="295"/>
      <c r="B14" s="109" t="s">
        <v>94</v>
      </c>
      <c r="C14" s="111" t="s">
        <v>395</v>
      </c>
      <c r="D14" s="111" t="s">
        <v>47</v>
      </c>
      <c r="E14" s="111" t="s">
        <v>38</v>
      </c>
      <c r="F14" s="280">
        <v>0.9</v>
      </c>
      <c r="G14" s="280"/>
      <c r="H14" s="280"/>
      <c r="I14" s="280"/>
      <c r="J14" s="281">
        <v>0.83</v>
      </c>
      <c r="K14" s="281"/>
      <c r="L14" s="281"/>
      <c r="M14" s="281"/>
      <c r="N14" s="111" t="s">
        <v>407</v>
      </c>
      <c r="O14" s="111" t="s">
        <v>424</v>
      </c>
      <c r="P14" s="173">
        <f>J14/F14 *100</f>
        <v>92.222222222222214</v>
      </c>
    </row>
    <row r="15" spans="1:16" ht="218.25" customHeight="1" thickTop="1" thickBot="1" x14ac:dyDescent="0.3">
      <c r="A15" s="295" t="s">
        <v>96</v>
      </c>
      <c r="B15" s="121" t="s">
        <v>97</v>
      </c>
      <c r="C15" s="122" t="s">
        <v>278</v>
      </c>
      <c r="D15" s="122" t="s">
        <v>5</v>
      </c>
      <c r="E15" s="122" t="s">
        <v>20</v>
      </c>
      <c r="F15" s="282">
        <v>19.850000000000001</v>
      </c>
      <c r="G15" s="282"/>
      <c r="H15" s="282"/>
      <c r="I15" s="282"/>
      <c r="J15" s="292">
        <v>11.23</v>
      </c>
      <c r="K15" s="292"/>
      <c r="L15" s="292"/>
      <c r="M15" s="292"/>
      <c r="N15" s="123" t="s">
        <v>402</v>
      </c>
      <c r="O15" s="122" t="s">
        <v>313</v>
      </c>
      <c r="P15" s="122">
        <v>56.57</v>
      </c>
    </row>
    <row r="16" spans="1:16" ht="273.75" customHeight="1" thickTop="1" thickBot="1" x14ac:dyDescent="0.3">
      <c r="A16" s="295"/>
      <c r="B16" s="126" t="s">
        <v>105</v>
      </c>
      <c r="C16" s="125" t="s">
        <v>106</v>
      </c>
      <c r="D16" s="125" t="s">
        <v>19</v>
      </c>
      <c r="E16" s="125" t="s">
        <v>38</v>
      </c>
      <c r="F16" s="127">
        <v>-1.2500000000000001E-2</v>
      </c>
      <c r="G16" s="127">
        <v>-1.2500000000000001E-2</v>
      </c>
      <c r="H16" s="127">
        <v>-1.2500000000000001E-2</v>
      </c>
      <c r="I16" s="127">
        <v>-1.2500000000000001E-2</v>
      </c>
      <c r="J16" s="128">
        <v>-6.5000000000000002E-2</v>
      </c>
      <c r="K16" s="129">
        <v>7.3999999999999996E-2</v>
      </c>
      <c r="L16" s="123">
        <v>-5.3999999999999999E-2</v>
      </c>
      <c r="M16" s="123">
        <v>-3.2000000000000001E-2</v>
      </c>
      <c r="N16" s="133"/>
      <c r="O16" s="123" t="s">
        <v>408</v>
      </c>
      <c r="P16" s="125">
        <f>(M16/I16)*100</f>
        <v>256</v>
      </c>
    </row>
    <row r="17" spans="1:17" ht="228" customHeight="1" thickTop="1" thickBot="1" x14ac:dyDescent="0.3">
      <c r="A17" s="104" t="s">
        <v>108</v>
      </c>
      <c r="B17" s="121" t="s">
        <v>109</v>
      </c>
      <c r="C17" s="122" t="s">
        <v>110</v>
      </c>
      <c r="D17" s="122" t="s">
        <v>5</v>
      </c>
      <c r="E17" s="122" t="s">
        <v>20</v>
      </c>
      <c r="F17" s="282">
        <v>0.23400000000000001</v>
      </c>
      <c r="G17" s="282"/>
      <c r="H17" s="282"/>
      <c r="I17" s="282"/>
      <c r="J17" s="292">
        <v>0.11700000000000001</v>
      </c>
      <c r="K17" s="292"/>
      <c r="L17" s="292"/>
      <c r="M17" s="292"/>
      <c r="N17" s="123" t="s">
        <v>403</v>
      </c>
      <c r="O17" s="122" t="s">
        <v>313</v>
      </c>
      <c r="P17" s="122">
        <v>50</v>
      </c>
    </row>
    <row r="18" spans="1:17" ht="269.25" thickTop="1" thickBot="1" x14ac:dyDescent="0.3">
      <c r="A18" s="295" t="s">
        <v>31</v>
      </c>
      <c r="B18" s="121" t="s">
        <v>118</v>
      </c>
      <c r="C18" s="125" t="s">
        <v>372</v>
      </c>
      <c r="D18" s="125" t="s">
        <v>119</v>
      </c>
      <c r="E18" s="125" t="s">
        <v>38</v>
      </c>
      <c r="F18" s="282">
        <v>0.7</v>
      </c>
      <c r="G18" s="282"/>
      <c r="H18" s="282"/>
      <c r="I18" s="282"/>
      <c r="J18" s="292">
        <v>0.82</v>
      </c>
      <c r="K18" s="292"/>
      <c r="L18" s="292"/>
      <c r="M18" s="292"/>
      <c r="N18" s="125"/>
      <c r="O18" s="125" t="s">
        <v>423</v>
      </c>
      <c r="P18" s="174">
        <f>(J18/F18)*100</f>
        <v>117.14285714285715</v>
      </c>
    </row>
    <row r="19" spans="1:17" ht="256.5" customHeight="1" thickTop="1" thickBot="1" x14ac:dyDescent="0.3">
      <c r="A19" s="295"/>
      <c r="B19" s="121" t="s">
        <v>120</v>
      </c>
      <c r="C19" s="125" t="s">
        <v>121</v>
      </c>
      <c r="D19" s="125" t="s">
        <v>5</v>
      </c>
      <c r="E19" s="125" t="s">
        <v>20</v>
      </c>
      <c r="F19" s="282">
        <v>0.85</v>
      </c>
      <c r="G19" s="282"/>
      <c r="H19" s="282"/>
      <c r="I19" s="282"/>
      <c r="J19" s="292">
        <v>0.96</v>
      </c>
      <c r="K19" s="292"/>
      <c r="L19" s="292"/>
      <c r="M19" s="292"/>
      <c r="N19" s="123" t="s">
        <v>412</v>
      </c>
      <c r="O19" s="125"/>
      <c r="P19" s="125">
        <v>113</v>
      </c>
    </row>
    <row r="20" spans="1:17" ht="237" customHeight="1" thickTop="1" thickBot="1" x14ac:dyDescent="0.3">
      <c r="A20" s="295"/>
      <c r="B20" s="121" t="s">
        <v>124</v>
      </c>
      <c r="C20" s="122" t="s">
        <v>125</v>
      </c>
      <c r="D20" s="122" t="s">
        <v>5</v>
      </c>
      <c r="E20" s="122" t="s">
        <v>20</v>
      </c>
      <c r="F20" s="282" t="s">
        <v>398</v>
      </c>
      <c r="G20" s="282"/>
      <c r="H20" s="282"/>
      <c r="I20" s="282"/>
      <c r="J20" s="292" t="s">
        <v>404</v>
      </c>
      <c r="K20" s="292"/>
      <c r="L20" s="292"/>
      <c r="M20" s="292"/>
      <c r="N20" s="122" t="s">
        <v>405</v>
      </c>
      <c r="O20" s="122" t="s">
        <v>313</v>
      </c>
      <c r="P20" s="122">
        <v>457.41</v>
      </c>
    </row>
    <row r="21" spans="1:17" ht="183" customHeight="1" thickTop="1" thickBot="1" x14ac:dyDescent="0.3">
      <c r="A21" s="295" t="s">
        <v>136</v>
      </c>
      <c r="B21" s="109" t="s">
        <v>137</v>
      </c>
      <c r="C21" s="111" t="s">
        <v>390</v>
      </c>
      <c r="D21" s="111" t="s">
        <v>19</v>
      </c>
      <c r="E21" s="111" t="s">
        <v>46</v>
      </c>
      <c r="F21" s="120">
        <v>0.8</v>
      </c>
      <c r="G21" s="120">
        <v>0.6</v>
      </c>
      <c r="H21" s="120">
        <v>0.8</v>
      </c>
      <c r="I21" s="120">
        <v>0.6</v>
      </c>
      <c r="J21" s="118">
        <v>1</v>
      </c>
      <c r="K21" s="118">
        <v>0.69</v>
      </c>
      <c r="L21" s="118">
        <v>0.78</v>
      </c>
      <c r="M21" s="118">
        <v>0.59</v>
      </c>
      <c r="N21" s="111" t="s">
        <v>313</v>
      </c>
      <c r="O21" s="111" t="s">
        <v>313</v>
      </c>
      <c r="P21" s="173">
        <f>M21/I21*100</f>
        <v>98.333333333333329</v>
      </c>
    </row>
    <row r="22" spans="1:17" ht="108.75" customHeight="1" thickTop="1" thickBot="1" x14ac:dyDescent="0.3">
      <c r="A22" s="295"/>
      <c r="B22" s="109" t="s">
        <v>141</v>
      </c>
      <c r="C22" s="111" t="s">
        <v>142</v>
      </c>
      <c r="D22" s="111" t="s">
        <v>54</v>
      </c>
      <c r="E22" s="111" t="s">
        <v>46</v>
      </c>
      <c r="F22" s="262">
        <v>1</v>
      </c>
      <c r="G22" s="262"/>
      <c r="H22" s="262">
        <v>1</v>
      </c>
      <c r="I22" s="262"/>
      <c r="J22" s="279">
        <v>1</v>
      </c>
      <c r="K22" s="279"/>
      <c r="L22" s="279">
        <v>1</v>
      </c>
      <c r="M22" s="279"/>
      <c r="N22" s="118" t="s">
        <v>313</v>
      </c>
      <c r="O22" s="111" t="s">
        <v>313</v>
      </c>
      <c r="P22" s="173">
        <v>100</v>
      </c>
    </row>
    <row r="23" spans="1:17" ht="151.5" customHeight="1" thickTop="1" thickBot="1" x14ac:dyDescent="0.3">
      <c r="A23" s="295" t="s">
        <v>145</v>
      </c>
      <c r="B23" s="105" t="s">
        <v>153</v>
      </c>
      <c r="C23" s="106" t="s">
        <v>161</v>
      </c>
      <c r="D23" s="106" t="s">
        <v>19</v>
      </c>
      <c r="E23" s="106" t="s">
        <v>155</v>
      </c>
      <c r="F23" s="107"/>
      <c r="G23" s="107"/>
      <c r="H23" s="107"/>
      <c r="I23" s="107"/>
      <c r="J23" s="106"/>
      <c r="K23" s="106"/>
      <c r="L23" s="106"/>
      <c r="M23" s="106"/>
      <c r="N23" s="106" t="s">
        <v>396</v>
      </c>
      <c r="O23" s="106" t="s">
        <v>313</v>
      </c>
      <c r="P23" s="108"/>
    </row>
    <row r="24" spans="1:17" ht="116.25" thickTop="1" thickBot="1" x14ac:dyDescent="0.3">
      <c r="A24" s="295"/>
      <c r="B24" s="121" t="s">
        <v>180</v>
      </c>
      <c r="C24" s="122" t="s">
        <v>410</v>
      </c>
      <c r="D24" s="122" t="s">
        <v>54</v>
      </c>
      <c r="E24" s="122" t="s">
        <v>155</v>
      </c>
      <c r="F24" s="290" t="s">
        <v>296</v>
      </c>
      <c r="G24" s="291"/>
      <c r="H24" s="290" t="s">
        <v>296</v>
      </c>
      <c r="I24" s="291"/>
      <c r="J24" s="287" t="s">
        <v>399</v>
      </c>
      <c r="K24" s="288"/>
      <c r="L24" s="289" t="s">
        <v>399</v>
      </c>
      <c r="M24" s="289"/>
      <c r="N24" s="122" t="s">
        <v>400</v>
      </c>
      <c r="O24" s="122"/>
      <c r="P24" s="117" t="s">
        <v>421</v>
      </c>
    </row>
    <row r="25" spans="1:17" ht="52.5" thickTop="1" thickBot="1" x14ac:dyDescent="0.3">
      <c r="A25" s="295"/>
      <c r="B25" s="109" t="s">
        <v>184</v>
      </c>
      <c r="C25" s="111" t="s">
        <v>411</v>
      </c>
      <c r="D25" s="111" t="s">
        <v>19</v>
      </c>
      <c r="E25" s="111" t="s">
        <v>155</v>
      </c>
      <c r="F25" s="113">
        <v>0.25</v>
      </c>
      <c r="G25" s="113">
        <v>0.5</v>
      </c>
      <c r="H25" s="113">
        <v>0.75</v>
      </c>
      <c r="I25" s="113">
        <v>1</v>
      </c>
      <c r="J25" s="119">
        <v>0.25</v>
      </c>
      <c r="K25" s="119">
        <v>0.5</v>
      </c>
      <c r="L25" s="116">
        <v>0.75</v>
      </c>
      <c r="M25" s="116">
        <v>1</v>
      </c>
      <c r="N25" s="111" t="s">
        <v>313</v>
      </c>
      <c r="O25" s="111" t="s">
        <v>313</v>
      </c>
      <c r="P25" s="172">
        <v>100</v>
      </c>
    </row>
    <row r="26" spans="1:17" ht="65.25" thickTop="1" thickBot="1" x14ac:dyDescent="0.3">
      <c r="A26" s="295" t="s">
        <v>191</v>
      </c>
      <c r="B26" s="109" t="s">
        <v>207</v>
      </c>
      <c r="C26" s="111" t="s">
        <v>208</v>
      </c>
      <c r="D26" s="111" t="s">
        <v>19</v>
      </c>
      <c r="E26" s="111" t="s">
        <v>206</v>
      </c>
      <c r="F26" s="113" t="s">
        <v>298</v>
      </c>
      <c r="G26" s="113" t="s">
        <v>298</v>
      </c>
      <c r="H26" s="113" t="s">
        <v>298</v>
      </c>
      <c r="I26" s="113" t="s">
        <v>298</v>
      </c>
      <c r="J26" s="111">
        <v>4.29</v>
      </c>
      <c r="K26" s="111">
        <v>4.33</v>
      </c>
      <c r="L26" s="111">
        <v>4.3499999999999996</v>
      </c>
      <c r="M26" s="111">
        <v>4.3600000000000003</v>
      </c>
      <c r="N26" s="111" t="s">
        <v>313</v>
      </c>
      <c r="O26" s="111" t="s">
        <v>313</v>
      </c>
      <c r="P26" s="172">
        <v>109</v>
      </c>
    </row>
    <row r="27" spans="1:17" ht="90.75" thickTop="1" thickBot="1" x14ac:dyDescent="0.3">
      <c r="A27" s="295"/>
      <c r="B27" s="109" t="s">
        <v>218</v>
      </c>
      <c r="C27" s="111" t="s">
        <v>391</v>
      </c>
      <c r="D27" s="111" t="s">
        <v>19</v>
      </c>
      <c r="E27" s="111" t="s">
        <v>211</v>
      </c>
      <c r="F27" s="113" t="s">
        <v>315</v>
      </c>
      <c r="G27" s="113" t="s">
        <v>315</v>
      </c>
      <c r="H27" s="113" t="s">
        <v>315</v>
      </c>
      <c r="I27" s="113" t="s">
        <v>315</v>
      </c>
      <c r="J27" s="112">
        <v>0.96599999999999997</v>
      </c>
      <c r="K27" s="115">
        <v>0.94499999999999995</v>
      </c>
      <c r="L27" s="115">
        <v>0.99199999999999999</v>
      </c>
      <c r="M27" s="115">
        <v>0.99099999999999999</v>
      </c>
      <c r="N27" s="111" t="s">
        <v>313</v>
      </c>
      <c r="O27" s="111" t="s">
        <v>313</v>
      </c>
      <c r="P27" s="172">
        <f>M27/I27*100</f>
        <v>102.16494845360825</v>
      </c>
    </row>
    <row r="28" spans="1:17" ht="116.25" thickTop="1" thickBot="1" x14ac:dyDescent="0.3">
      <c r="A28" s="110" t="s">
        <v>61</v>
      </c>
      <c r="B28" s="109" t="s">
        <v>227</v>
      </c>
      <c r="C28" s="111" t="s">
        <v>392</v>
      </c>
      <c r="D28" s="111" t="s">
        <v>19</v>
      </c>
      <c r="E28" s="111" t="s">
        <v>305</v>
      </c>
      <c r="F28" s="113">
        <v>0.85</v>
      </c>
      <c r="G28" s="113">
        <v>0.9</v>
      </c>
      <c r="H28" s="113">
        <v>0.95</v>
      </c>
      <c r="I28" s="113">
        <v>1</v>
      </c>
      <c r="J28" s="111">
        <v>0.89</v>
      </c>
      <c r="K28" s="111">
        <v>0.89</v>
      </c>
      <c r="L28" s="111">
        <v>0.89</v>
      </c>
      <c r="M28" s="111">
        <v>0.92</v>
      </c>
      <c r="N28" s="111" t="s">
        <v>313</v>
      </c>
      <c r="O28" s="111" t="s">
        <v>313</v>
      </c>
      <c r="P28" s="172">
        <f>M28/I28*100</f>
        <v>92</v>
      </c>
      <c r="Q28" s="175"/>
    </row>
    <row r="29" spans="1:17" ht="269.25" thickTop="1" thickBot="1" x14ac:dyDescent="0.3">
      <c r="A29" s="295" t="s">
        <v>51</v>
      </c>
      <c r="B29" s="109" t="s">
        <v>249</v>
      </c>
      <c r="C29" s="130" t="s">
        <v>393</v>
      </c>
      <c r="D29" s="131" t="s">
        <v>119</v>
      </c>
      <c r="E29" s="131" t="s">
        <v>211</v>
      </c>
      <c r="F29" s="283">
        <v>0.5</v>
      </c>
      <c r="G29" s="284"/>
      <c r="H29" s="284"/>
      <c r="I29" s="284"/>
      <c r="J29" s="285">
        <v>0.64</v>
      </c>
      <c r="K29" s="286"/>
      <c r="L29" s="286"/>
      <c r="M29" s="286"/>
      <c r="N29" s="132"/>
      <c r="O29" s="131" t="s">
        <v>426</v>
      </c>
      <c r="P29" s="176">
        <f>65/50*100</f>
        <v>130</v>
      </c>
    </row>
    <row r="30" spans="1:17" ht="116.25" thickTop="1" thickBot="1" x14ac:dyDescent="0.3">
      <c r="A30" s="295"/>
      <c r="B30" s="106" t="s">
        <v>252</v>
      </c>
      <c r="C30" s="106" t="s">
        <v>394</v>
      </c>
      <c r="D30" s="106" t="s">
        <v>119</v>
      </c>
      <c r="E30" s="106" t="s">
        <v>55</v>
      </c>
      <c r="F30" s="106"/>
      <c r="G30" s="106"/>
      <c r="H30" s="106"/>
      <c r="I30" s="106"/>
      <c r="J30" s="106"/>
      <c r="K30" s="106"/>
      <c r="L30" s="106"/>
      <c r="M30" s="106"/>
      <c r="N30" s="106"/>
      <c r="O30" s="106" t="s">
        <v>425</v>
      </c>
      <c r="P30" s="106"/>
    </row>
    <row r="31" spans="1:17" ht="15.75" thickTop="1" x14ac:dyDescent="0.25"/>
  </sheetData>
  <autoFilter ref="B7:O30"/>
  <mergeCells count="47">
    <mergeCell ref="A21:A22"/>
    <mergeCell ref="A23:A25"/>
    <mergeCell ref="A26:A27"/>
    <mergeCell ref="A29:A30"/>
    <mergeCell ref="A8:A14"/>
    <mergeCell ref="A15:A16"/>
    <mergeCell ref="A18:A20"/>
    <mergeCell ref="F8:I8"/>
    <mergeCell ref="J8:M8"/>
    <mergeCell ref="F9:I9"/>
    <mergeCell ref="J9:M9"/>
    <mergeCell ref="F10:I10"/>
    <mergeCell ref="J10:M10"/>
    <mergeCell ref="F11:I11"/>
    <mergeCell ref="J11:M11"/>
    <mergeCell ref="F12:I12"/>
    <mergeCell ref="J12:M12"/>
    <mergeCell ref="F13:I13"/>
    <mergeCell ref="J13:M13"/>
    <mergeCell ref="J15:M15"/>
    <mergeCell ref="J17:M17"/>
    <mergeCell ref="J19:M19"/>
    <mergeCell ref="J20:M20"/>
    <mergeCell ref="F18:I18"/>
    <mergeCell ref="J18:M18"/>
    <mergeCell ref="F29:I29"/>
    <mergeCell ref="J29:M29"/>
    <mergeCell ref="J24:K24"/>
    <mergeCell ref="L24:M24"/>
    <mergeCell ref="F24:G24"/>
    <mergeCell ref="H24:I24"/>
    <mergeCell ref="F22:I22"/>
    <mergeCell ref="B1:P1"/>
    <mergeCell ref="E3:F5"/>
    <mergeCell ref="G3:G5"/>
    <mergeCell ref="H3:H5"/>
    <mergeCell ref="I3:I5"/>
    <mergeCell ref="J3:J5"/>
    <mergeCell ref="K3:K5"/>
    <mergeCell ref="J22:K22"/>
    <mergeCell ref="L22:M22"/>
    <mergeCell ref="F14:I14"/>
    <mergeCell ref="J14:M14"/>
    <mergeCell ref="F15:I15"/>
    <mergeCell ref="F17:I17"/>
    <mergeCell ref="F19:I19"/>
    <mergeCell ref="F20:I20"/>
  </mergeCells>
  <pageMargins left="0.25" right="0.25" top="0.75" bottom="0.75" header="0.3" footer="0.3"/>
  <pageSetup paperSize="9" scale="42" fitToHeight="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workbookViewId="0">
      <selection activeCell="T10" sqref="T10"/>
    </sheetView>
  </sheetViews>
  <sheetFormatPr defaultRowHeight="15" x14ac:dyDescent="0.25"/>
  <cols>
    <col min="1" max="1" width="17.42578125" customWidth="1"/>
    <col min="2" max="2" width="11.7109375" customWidth="1"/>
    <col min="3" max="3" width="15.85546875" customWidth="1"/>
    <col min="14" max="14" width="24.5703125" customWidth="1"/>
    <col min="15" max="15" width="9.28515625" customWidth="1"/>
  </cols>
  <sheetData>
    <row r="1" spans="1:16" ht="18.75" x14ac:dyDescent="0.3">
      <c r="A1" s="89"/>
      <c r="B1" s="254" t="s">
        <v>310</v>
      </c>
      <c r="C1" s="254"/>
      <c r="D1" s="254"/>
      <c r="E1" s="254"/>
      <c r="F1" s="254"/>
      <c r="G1" s="254"/>
      <c r="H1" s="254"/>
      <c r="I1" s="254"/>
      <c r="J1" s="254"/>
      <c r="K1" s="254"/>
      <c r="L1" s="254"/>
      <c r="M1" s="254"/>
      <c r="N1" s="254"/>
      <c r="O1" s="254"/>
      <c r="P1" s="254"/>
    </row>
    <row r="2" spans="1:16" ht="19.5" thickBot="1" x14ac:dyDescent="0.35">
      <c r="A2" s="89"/>
      <c r="B2" s="89"/>
      <c r="C2" s="89"/>
      <c r="D2" s="89"/>
      <c r="E2" s="89"/>
      <c r="F2" s="89"/>
      <c r="G2" s="89"/>
      <c r="H2" s="89"/>
      <c r="I2" s="89"/>
      <c r="J2" s="89"/>
      <c r="K2" s="89"/>
      <c r="L2" s="89"/>
      <c r="M2" s="89"/>
      <c r="N2" s="89"/>
      <c r="O2" s="89"/>
      <c r="P2" s="89"/>
    </row>
    <row r="3" spans="1:16" ht="19.5" thickTop="1" x14ac:dyDescent="0.3">
      <c r="A3" s="89"/>
      <c r="B3" s="88"/>
      <c r="C3" s="88"/>
      <c r="D3" s="88"/>
      <c r="E3" s="255" t="s">
        <v>381</v>
      </c>
      <c r="F3" s="255"/>
      <c r="G3" s="264" t="s">
        <v>384</v>
      </c>
      <c r="H3" s="267" t="s">
        <v>383</v>
      </c>
      <c r="I3" s="270" t="s">
        <v>364</v>
      </c>
      <c r="J3" s="273" t="s">
        <v>386</v>
      </c>
      <c r="K3" s="276" t="s">
        <v>387</v>
      </c>
      <c r="L3" s="102"/>
      <c r="M3" s="88"/>
      <c r="N3" s="88"/>
      <c r="O3" s="88"/>
      <c r="P3" s="88"/>
    </row>
    <row r="4" spans="1:16" ht="18.75" x14ac:dyDescent="0.3">
      <c r="A4" s="89"/>
      <c r="B4" s="88"/>
      <c r="C4" s="88"/>
      <c r="D4" s="88"/>
      <c r="E4" s="255"/>
      <c r="F4" s="255"/>
      <c r="G4" s="265"/>
      <c r="H4" s="268"/>
      <c r="I4" s="271"/>
      <c r="J4" s="274"/>
      <c r="K4" s="277"/>
      <c r="L4" s="102"/>
      <c r="M4" s="88"/>
      <c r="N4" s="88"/>
      <c r="O4" s="88"/>
      <c r="P4" s="88"/>
    </row>
    <row r="5" spans="1:16" ht="19.5" thickBot="1" x14ac:dyDescent="0.35">
      <c r="A5" s="89"/>
      <c r="B5" s="88"/>
      <c r="C5" s="88"/>
      <c r="D5" s="88"/>
      <c r="E5" s="255"/>
      <c r="F5" s="255"/>
      <c r="G5" s="266"/>
      <c r="H5" s="269"/>
      <c r="I5" s="272"/>
      <c r="J5" s="275"/>
      <c r="K5" s="278"/>
      <c r="L5" s="102"/>
      <c r="M5" s="88"/>
      <c r="N5" s="88"/>
      <c r="O5" s="88"/>
      <c r="P5" s="88"/>
    </row>
    <row r="6" spans="1:16" ht="20.25" thickTop="1" thickBot="1" x14ac:dyDescent="0.35">
      <c r="A6" s="89"/>
      <c r="B6" s="89"/>
      <c r="C6" s="90"/>
      <c r="D6" s="90"/>
      <c r="E6" s="90"/>
      <c r="F6" s="90"/>
      <c r="G6" s="93" t="s">
        <v>397</v>
      </c>
      <c r="H6" s="90"/>
      <c r="I6" s="90"/>
      <c r="J6" s="90"/>
      <c r="K6" s="90"/>
      <c r="L6" s="90"/>
      <c r="M6" s="90"/>
      <c r="N6" s="90"/>
      <c r="O6" s="92"/>
      <c r="P6" s="90"/>
    </row>
    <row r="7" spans="1:16" ht="65.25" thickTop="1" thickBot="1" x14ac:dyDescent="0.3">
      <c r="A7" s="103" t="s">
        <v>71</v>
      </c>
      <c r="B7" s="103" t="s">
        <v>1</v>
      </c>
      <c r="C7" s="103" t="s">
        <v>2</v>
      </c>
      <c r="D7" s="103" t="s">
        <v>3</v>
      </c>
      <c r="E7" s="103" t="s">
        <v>4</v>
      </c>
      <c r="F7" s="103" t="s">
        <v>6</v>
      </c>
      <c r="G7" s="103" t="s">
        <v>7</v>
      </c>
      <c r="H7" s="103" t="s">
        <v>8</v>
      </c>
      <c r="I7" s="103" t="s">
        <v>9</v>
      </c>
      <c r="J7" s="103" t="s">
        <v>10</v>
      </c>
      <c r="K7" s="103" t="s">
        <v>11</v>
      </c>
      <c r="L7" s="103" t="s">
        <v>12</v>
      </c>
      <c r="M7" s="103" t="s">
        <v>13</v>
      </c>
      <c r="N7" s="103" t="s">
        <v>272</v>
      </c>
      <c r="O7" s="103" t="s">
        <v>306</v>
      </c>
      <c r="P7" s="103" t="s">
        <v>389</v>
      </c>
    </row>
    <row r="8" spans="1:16" ht="78" thickTop="1" thickBot="1" x14ac:dyDescent="0.3">
      <c r="A8" s="124" t="s">
        <v>96</v>
      </c>
      <c r="B8" s="126" t="s">
        <v>105</v>
      </c>
      <c r="C8" s="125" t="s">
        <v>106</v>
      </c>
      <c r="D8" s="125" t="s">
        <v>19</v>
      </c>
      <c r="E8" s="125" t="s">
        <v>38</v>
      </c>
      <c r="F8" s="127">
        <v>-1.2500000000000001E-2</v>
      </c>
      <c r="G8" s="127">
        <v>-1.2500000000000001E-2</v>
      </c>
      <c r="H8" s="127">
        <v>-1.2500000000000001E-2</v>
      </c>
      <c r="I8" s="127">
        <v>-1.2500000000000001E-2</v>
      </c>
      <c r="J8" s="128">
        <v>-6.5000000000000002E-2</v>
      </c>
      <c r="K8" s="129">
        <v>7.3999999999999996E-2</v>
      </c>
      <c r="L8" s="123">
        <v>-5.3999999999999999E-2</v>
      </c>
      <c r="M8" s="123">
        <v>-3.2000000000000001E-2</v>
      </c>
      <c r="N8" s="123"/>
      <c r="O8" s="125"/>
      <c r="P8" s="125">
        <f>(M8/I8)*100</f>
        <v>256</v>
      </c>
    </row>
    <row r="9" spans="1:16" ht="65.25" thickTop="1" thickBot="1" x14ac:dyDescent="0.3">
      <c r="A9" s="104" t="s">
        <v>108</v>
      </c>
      <c r="B9" s="121" t="s">
        <v>118</v>
      </c>
      <c r="C9" s="125" t="s">
        <v>372</v>
      </c>
      <c r="D9" s="125" t="s">
        <v>119</v>
      </c>
      <c r="E9" s="125" t="s">
        <v>38</v>
      </c>
      <c r="F9" s="290">
        <v>0.7</v>
      </c>
      <c r="G9" s="296"/>
      <c r="H9" s="296"/>
      <c r="I9" s="291"/>
      <c r="J9" s="297">
        <v>0.82</v>
      </c>
      <c r="K9" s="298"/>
      <c r="L9" s="298"/>
      <c r="M9" s="299"/>
      <c r="N9" s="125"/>
      <c r="O9" s="125"/>
      <c r="P9" s="125">
        <f>(J9/F9)*100</f>
        <v>117.14285714285715</v>
      </c>
    </row>
    <row r="10" spans="1:16" ht="180" thickTop="1" thickBot="1" x14ac:dyDescent="0.3">
      <c r="A10" s="124" t="s">
        <v>31</v>
      </c>
      <c r="B10" s="121" t="s">
        <v>120</v>
      </c>
      <c r="C10" s="125" t="s">
        <v>121</v>
      </c>
      <c r="D10" s="125" t="s">
        <v>5</v>
      </c>
      <c r="E10" s="125" t="s">
        <v>20</v>
      </c>
      <c r="F10" s="282">
        <v>0.85</v>
      </c>
      <c r="G10" s="282"/>
      <c r="H10" s="282"/>
      <c r="I10" s="282"/>
      <c r="J10" s="292">
        <v>0.96</v>
      </c>
      <c r="K10" s="292"/>
      <c r="L10" s="292"/>
      <c r="M10" s="292"/>
      <c r="N10" s="123" t="s">
        <v>406</v>
      </c>
      <c r="O10" s="125"/>
      <c r="P10" s="125">
        <v>113</v>
      </c>
    </row>
    <row r="11" spans="1:16" ht="15.75" thickTop="1" x14ac:dyDescent="0.25"/>
  </sheetData>
  <mergeCells count="11">
    <mergeCell ref="F9:I9"/>
    <mergeCell ref="J9:M9"/>
    <mergeCell ref="F10:I10"/>
    <mergeCell ref="J10:M10"/>
    <mergeCell ref="B1:P1"/>
    <mergeCell ref="E3:F5"/>
    <mergeCell ref="G3:G5"/>
    <mergeCell ref="H3:H5"/>
    <mergeCell ref="I3:I5"/>
    <mergeCell ref="J3:J5"/>
    <mergeCell ref="K3:K5"/>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2014</vt:lpstr>
      <vt:lpstr>2015</vt:lpstr>
      <vt:lpstr>2016</vt:lpstr>
      <vt:lpstr>2017</vt:lpstr>
      <vt:lpstr>2018</vt:lpstr>
      <vt:lpstr>2019</vt: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Silvio Barbosa da Silva Junior</dc:creator>
  <cp:lastModifiedBy>Mariana Lombardo de Lima</cp:lastModifiedBy>
  <cp:lastPrinted>2020-01-27T21:34:20Z</cp:lastPrinted>
  <dcterms:created xsi:type="dcterms:W3CDTF">2018-07-27T20:57:57Z</dcterms:created>
  <dcterms:modified xsi:type="dcterms:W3CDTF">2020-06-01T18:02:27Z</dcterms:modified>
</cp:coreProperties>
</file>